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_2fhc0j1\OneDrive\Desktop\FINANCE\"/>
    </mc:Choice>
  </mc:AlternateContent>
  <xr:revisionPtr revIDLastSave="0" documentId="13_ncr:1_{CE4C74C0-94A9-4FE7-BAD3-F75593662BBE}" xr6:coauthVersionLast="47" xr6:coauthVersionMax="47" xr10:uidLastSave="{00000000-0000-0000-0000-000000000000}"/>
  <bookViews>
    <workbookView xWindow="-120" yWindow="-120" windowWidth="29040" windowHeight="15840" xr2:uid="{B737CF2E-49B7-42C1-A6FC-521CF9018F83}"/>
  </bookViews>
  <sheets>
    <sheet name="AC 1 CURRENT" sheetId="1" r:id="rId1"/>
    <sheet name="AC 2 FUNDS IN" sheetId="2" r:id="rId2"/>
    <sheet name="CIL Breakdow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2" l="1"/>
  <c r="H29" i="2"/>
  <c r="AU228" i="1"/>
  <c r="B13" i="3" l="1"/>
  <c r="AT228" i="1" l="1"/>
  <c r="P228" i="1" l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O228" i="1"/>
  <c r="L228" i="1"/>
  <c r="G228" i="1"/>
  <c r="O229" i="1" l="1"/>
  <c r="O232" i="1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M3" i="1" l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</calcChain>
</file>

<file path=xl/sharedStrings.xml><?xml version="1.0" encoding="utf-8"?>
<sst xmlns="http://schemas.openxmlformats.org/spreadsheetml/2006/main" count="1589" uniqueCount="396">
  <si>
    <t>DAY TO DAY AC 40217425</t>
  </si>
  <si>
    <t>DATE</t>
  </si>
  <si>
    <t>MONEY OUT</t>
  </si>
  <si>
    <t>PAYMENT TYPE</t>
  </si>
  <si>
    <t>MONEY IN</t>
  </si>
  <si>
    <t>AC BALANCE</t>
  </si>
  <si>
    <t>Balance brought forward</t>
  </si>
  <si>
    <t>YLCA</t>
  </si>
  <si>
    <t>VISA</t>
  </si>
  <si>
    <t>COMPANY/PAYEE</t>
  </si>
  <si>
    <t>NOTE/ITEM</t>
  </si>
  <si>
    <t>RECEIPT NUMBER ON FILE</t>
  </si>
  <si>
    <t>VAT TO CLAIM</t>
  </si>
  <si>
    <t>NO</t>
  </si>
  <si>
    <t>BACS</t>
  </si>
  <si>
    <t>Susie Gowlett</t>
  </si>
  <si>
    <t>SO</t>
  </si>
  <si>
    <t>BANK STATEMENT</t>
  </si>
  <si>
    <t>PRECEPT A/C 23041727</t>
  </si>
  <si>
    <t>Osprey Signs</t>
  </si>
  <si>
    <t>N/A</t>
  </si>
  <si>
    <t>Sarah Bates Design</t>
  </si>
  <si>
    <t>Garth Signage</t>
  </si>
  <si>
    <t>Yearly Membership</t>
  </si>
  <si>
    <t>Rubbing Plaques</t>
  </si>
  <si>
    <t>OBS Quarterly Rent</t>
  </si>
  <si>
    <t>Monthly WFH Payment</t>
  </si>
  <si>
    <t>BBF 1st April 2021</t>
  </si>
  <si>
    <t>EP Cawood Feoffment Estate</t>
  </si>
  <si>
    <t>GiffGaff</t>
  </si>
  <si>
    <t>Clerk Mobile</t>
  </si>
  <si>
    <t>BALANCED HSBC STATEMENT 2 MAR TO 1 APR 2021 SHEETS 505-506</t>
  </si>
  <si>
    <t>VAT NUMBER</t>
  </si>
  <si>
    <t>VAT AMOUNT</t>
  </si>
  <si>
    <t>DD</t>
  </si>
  <si>
    <t>Nest Pensions</t>
  </si>
  <si>
    <t>Handyman Pension</t>
  </si>
  <si>
    <t>Eon Next</t>
  </si>
  <si>
    <t xml:space="preserve">Cricket Club Electricity </t>
  </si>
  <si>
    <t>OBS Electricity</t>
  </si>
  <si>
    <t>Harrisons Signs</t>
  </si>
  <si>
    <t>PF Signage</t>
  </si>
  <si>
    <t>TRFR</t>
  </si>
  <si>
    <t>Transfer of funds from precept A/C</t>
  </si>
  <si>
    <t>YES</t>
  </si>
  <si>
    <t>Martin Bates</t>
  </si>
  <si>
    <t xml:space="preserve">Susie Gowlett </t>
  </si>
  <si>
    <t>Handyman Salary April 21</t>
  </si>
  <si>
    <t>Clerk Salary April 21</t>
  </si>
  <si>
    <t>SDC</t>
  </si>
  <si>
    <t>Precept Payment</t>
  </si>
  <si>
    <t>To current account</t>
  </si>
  <si>
    <t>GEN ADMIN</t>
  </si>
  <si>
    <t>POSTAGE</t>
  </si>
  <si>
    <t>WEBSITE</t>
  </si>
  <si>
    <t>PETTY CASH</t>
  </si>
  <si>
    <t>AUTELA 3 MTH</t>
  </si>
  <si>
    <t>HMRC</t>
  </si>
  <si>
    <t>ICO</t>
  </si>
  <si>
    <t>DOG FOULING</t>
  </si>
  <si>
    <t>TRAINING</t>
  </si>
  <si>
    <t>SANITARY/CLEANING</t>
  </si>
  <si>
    <t>REMOTE MEETINGS</t>
  </si>
  <si>
    <t>NEST</t>
  </si>
  <si>
    <t>SPONSORSHIP</t>
  </si>
  <si>
    <t>PF</t>
  </si>
  <si>
    <t>CLERK SALARY</t>
  </si>
  <si>
    <t>CHRISTMAS LIGHTS ELECTRIC SUPPLIES</t>
  </si>
  <si>
    <t>STREET LIGHTS</t>
  </si>
  <si>
    <t>INSURANCE</t>
  </si>
  <si>
    <t>INTERNAL AUDIT</t>
  </si>
  <si>
    <t>EXTERNAL AUDIT</t>
  </si>
  <si>
    <t>SUBS</t>
  </si>
  <si>
    <t>CEMETERY</t>
  </si>
  <si>
    <t>OBS</t>
  </si>
  <si>
    <t>GARTH</t>
  </si>
  <si>
    <t>HANDYMAN SALARY</t>
  </si>
  <si>
    <t>HANDYMAN FUEL</t>
  </si>
  <si>
    <t>GRASS CUTTING</t>
  </si>
  <si>
    <t>MAINTENANCE SUPPLIES</t>
  </si>
  <si>
    <t>CHURCH</t>
  </si>
  <si>
    <t>TOTAL GROSS</t>
  </si>
  <si>
    <t>TOTAL VAT</t>
  </si>
  <si>
    <t>TOTAL NET (SUM OF CATEGORY)</t>
  </si>
  <si>
    <t>TOTAL NET CATEGORISED</t>
  </si>
  <si>
    <t>CHECK</t>
  </si>
  <si>
    <t>TOTAL NET + TOTAL VAT = TOTAL GROSS</t>
  </si>
  <si>
    <t>British Gas Lite</t>
  </si>
  <si>
    <t>Christmas Box Electric</t>
  </si>
  <si>
    <t>Toolstation</t>
  </si>
  <si>
    <t>Maintenance Supplies</t>
  </si>
  <si>
    <t>Zoom</t>
  </si>
  <si>
    <t>Remote Meetings</t>
  </si>
  <si>
    <t>373142903</t>
  </si>
  <si>
    <t>BALANCED HSBC STATEMENT 2 APR TO 1 MAY 2021 SHEETS 508-509</t>
  </si>
  <si>
    <t>506</t>
  </si>
  <si>
    <t>508</t>
  </si>
  <si>
    <t>509</t>
  </si>
  <si>
    <t>VAT RETURN</t>
  </si>
  <si>
    <t>National Trust</t>
  </si>
  <si>
    <t>Thank you/blank cards</t>
  </si>
  <si>
    <t>Mutts Butts JRB Enterprise</t>
  </si>
  <si>
    <t>Dog Waste Bags</t>
  </si>
  <si>
    <t>239503167</t>
  </si>
  <si>
    <t>757996451</t>
  </si>
  <si>
    <t>Penny Petroleum</t>
  </si>
  <si>
    <t>Handyman Fuel</t>
  </si>
  <si>
    <t>18</t>
  </si>
  <si>
    <t>B&amp;Q</t>
  </si>
  <si>
    <t>19</t>
  </si>
  <si>
    <t>17</t>
  </si>
  <si>
    <t>20</t>
  </si>
  <si>
    <t>559097889</t>
  </si>
  <si>
    <t>21</t>
  </si>
  <si>
    <t>Grass Cutting Contract</t>
  </si>
  <si>
    <t>22</t>
  </si>
  <si>
    <t>Bedford Mowing Services</t>
  </si>
  <si>
    <t>Weedspray PF</t>
  </si>
  <si>
    <t>23</t>
  </si>
  <si>
    <t>171452281</t>
  </si>
  <si>
    <t>Data Protection Fee</t>
  </si>
  <si>
    <t>24</t>
  </si>
  <si>
    <t>Lesley Dennon</t>
  </si>
  <si>
    <t>Cawood Grows Together Reimbursement</t>
  </si>
  <si>
    <t>25</t>
  </si>
  <si>
    <t>282256258</t>
  </si>
  <si>
    <t>CAWOOD GROWS TOGETHER</t>
  </si>
  <si>
    <t>AGAR Webinar LD</t>
  </si>
  <si>
    <t>26</t>
  </si>
  <si>
    <t>Cartridge People</t>
  </si>
  <si>
    <t>Printer Ink</t>
  </si>
  <si>
    <t>27</t>
  </si>
  <si>
    <t>28</t>
  </si>
  <si>
    <t>Wicksteed</t>
  </si>
  <si>
    <t>Play Equipment Inspection</t>
  </si>
  <si>
    <t>Viking UK</t>
  </si>
  <si>
    <t>Stationary</t>
  </si>
  <si>
    <t>29</t>
  </si>
  <si>
    <t>Clerk Salary May 21</t>
  </si>
  <si>
    <t>Handyman Salary May 21</t>
  </si>
  <si>
    <t>30</t>
  </si>
  <si>
    <t>31</t>
  </si>
  <si>
    <t>No</t>
  </si>
  <si>
    <t>HSBC</t>
  </si>
  <si>
    <t>Interest Payment</t>
  </si>
  <si>
    <t>Remote Meetings - final payment</t>
  </si>
  <si>
    <t>Npower</t>
  </si>
  <si>
    <t>Street Lighting</t>
  </si>
  <si>
    <t>Jet Aire</t>
  </si>
  <si>
    <t>Cemetery Drainage</t>
  </si>
  <si>
    <t>32</t>
  </si>
  <si>
    <t>33</t>
  </si>
  <si>
    <t>34</t>
  </si>
  <si>
    <t>BALANCED HSBC STATEMENT 20 APRIL - 19 MAY 2021 SHEET 235</t>
  </si>
  <si>
    <t>35</t>
  </si>
  <si>
    <t>Clerks Mobile Phone</t>
  </si>
  <si>
    <t>36</t>
  </si>
  <si>
    <t>133739018</t>
  </si>
  <si>
    <t>232555575</t>
  </si>
  <si>
    <t>510</t>
  </si>
  <si>
    <t>511</t>
  </si>
  <si>
    <t>BALANCED HSBC STATEMENT 2 MAY TO 1 JUN 2021 SHEETS 510-511</t>
  </si>
  <si>
    <t>Selby Town Council</t>
  </si>
  <si>
    <t>37</t>
  </si>
  <si>
    <t>38</t>
  </si>
  <si>
    <t>HM Land Registry</t>
  </si>
  <si>
    <t>Title Plan</t>
  </si>
  <si>
    <t>39</t>
  </si>
  <si>
    <t>NYCC</t>
  </si>
  <si>
    <t>Street Lighting Maintenance</t>
  </si>
  <si>
    <t>40</t>
  </si>
  <si>
    <t>BATA</t>
  </si>
  <si>
    <t>41</t>
  </si>
  <si>
    <t>42</t>
  </si>
  <si>
    <t>Footpath Closure</t>
  </si>
  <si>
    <t>43</t>
  </si>
  <si>
    <t>Brian Hopper</t>
  </si>
  <si>
    <t>44</t>
  </si>
  <si>
    <t>P32 Quarterly Payment</t>
  </si>
  <si>
    <t>45</t>
  </si>
  <si>
    <t>Reimbursement CGT Herb Purchase</t>
  </si>
  <si>
    <t>46</t>
  </si>
  <si>
    <t>47</t>
  </si>
  <si>
    <t>Cawood Feoffment Estate</t>
  </si>
  <si>
    <t>Internal Audit</t>
  </si>
  <si>
    <t>Committees/delegation webinar LD</t>
  </si>
  <si>
    <t>BALANCED HSBC STATEMENT 20 MAY - 19 JUNE 2021 SHEET 236</t>
  </si>
  <si>
    <t>June Salary</t>
  </si>
  <si>
    <t>Paperstone</t>
  </si>
  <si>
    <t>Minute Book</t>
  </si>
  <si>
    <t>48</t>
  </si>
  <si>
    <t>49</t>
  </si>
  <si>
    <t>50</t>
  </si>
  <si>
    <t>51</t>
  </si>
  <si>
    <t>Clerk's Mobile Phone</t>
  </si>
  <si>
    <t>52</t>
  </si>
  <si>
    <t>53</t>
  </si>
  <si>
    <t>54</t>
  </si>
  <si>
    <t>Hutchinsons</t>
  </si>
  <si>
    <t>Weed Killer</t>
  </si>
  <si>
    <t>55</t>
  </si>
  <si>
    <t>BALANCED HSBC STATEMENT 2 JUN TO 1 JUl 2021 SHEETS 513-514</t>
  </si>
  <si>
    <t>Autela</t>
  </si>
  <si>
    <t>Selby District Council</t>
  </si>
  <si>
    <t>56</t>
  </si>
  <si>
    <t>57</t>
  </si>
  <si>
    <t>58</t>
  </si>
  <si>
    <t>59</t>
  </si>
  <si>
    <t>60</t>
  </si>
  <si>
    <t>Title Plan Broad Lane</t>
  </si>
  <si>
    <t>Title Plan Great Close</t>
  </si>
  <si>
    <t>Quarterly Payment</t>
  </si>
  <si>
    <t>Donation (Resolved July meeting)</t>
  </si>
  <si>
    <t>BALANCED HSBC STATEMENT 20 JUNE - 19 JULY 2021 SHEET 237</t>
  </si>
  <si>
    <t>July Salary</t>
  </si>
  <si>
    <t>62</t>
  </si>
  <si>
    <t>63</t>
  </si>
  <si>
    <t xml:space="preserve">BATA </t>
  </si>
  <si>
    <t>64</t>
  </si>
  <si>
    <t>BALANCED HSBC STATEMENT 2 JULY TO 1 AUG 2021 SHEETS 515-516</t>
  </si>
  <si>
    <t>Pavilion Grant (less deductions)</t>
  </si>
  <si>
    <t>Playing Fields Liaison Committee</t>
  </si>
  <si>
    <t>PF Grant (less deductions)</t>
  </si>
  <si>
    <t>65</t>
  </si>
  <si>
    <t>66</t>
  </si>
  <si>
    <t>67</t>
  </si>
  <si>
    <t>68</t>
  </si>
  <si>
    <t>513</t>
  </si>
  <si>
    <t>515</t>
  </si>
  <si>
    <t>514</t>
  </si>
  <si>
    <t>516</t>
  </si>
  <si>
    <t>Ms Jo Ryan</t>
  </si>
  <si>
    <t>Garth &amp; Gill Green Tree Surveys</t>
  </si>
  <si>
    <t>Elite Gas Services</t>
  </si>
  <si>
    <t>PF Gas Service</t>
  </si>
  <si>
    <t>69</t>
  </si>
  <si>
    <t>70</t>
  </si>
  <si>
    <t>71</t>
  </si>
  <si>
    <t>72</t>
  </si>
  <si>
    <t>PROW Webinar CS</t>
  </si>
  <si>
    <t>August Salary</t>
  </si>
  <si>
    <t>73</t>
  </si>
  <si>
    <t>74</t>
  </si>
  <si>
    <t>75</t>
  </si>
  <si>
    <t>76</t>
  </si>
  <si>
    <t>77</t>
  </si>
  <si>
    <t>78</t>
  </si>
  <si>
    <t>BALANCED HSBC STATEMENT 20 JULY - 19 AUG 2021 SHEET 238</t>
  </si>
  <si>
    <t>517</t>
  </si>
  <si>
    <t>518</t>
  </si>
  <si>
    <t>BALANCED HSBC STATEMENT 2 AUG TO 1 SEPT 2021 SHEETS 517-518</t>
  </si>
  <si>
    <t>EU Signs</t>
  </si>
  <si>
    <t>No Cycling Signs - Water Row</t>
  </si>
  <si>
    <t>79</t>
  </si>
  <si>
    <t>80</t>
  </si>
  <si>
    <t>OBS Electricity - JULY</t>
  </si>
  <si>
    <t>81</t>
  </si>
  <si>
    <t>OBS Electricity - AUG</t>
  </si>
  <si>
    <t>82</t>
  </si>
  <si>
    <t xml:space="preserve">Cemetery Payment 20/21 </t>
  </si>
  <si>
    <t>PKF Littlejohn LLP</t>
  </si>
  <si>
    <t>Selby Area IDB</t>
  </si>
  <si>
    <t>AGAR</t>
  </si>
  <si>
    <t>21/22 Drainage Rates</t>
  </si>
  <si>
    <t>Grass Cutting Contract - Aug 21</t>
  </si>
  <si>
    <t>Quarterly P32 Payment</t>
  </si>
  <si>
    <t>235</t>
  </si>
  <si>
    <t>236</t>
  </si>
  <si>
    <t>237</t>
  </si>
  <si>
    <t>238</t>
  </si>
  <si>
    <t>239</t>
  </si>
  <si>
    <t>BALANCED HSBC STATEMENT 20 AUGUST - 19 SEPTEMBER 2021 SHEET 239</t>
  </si>
  <si>
    <t>September Salary</t>
  </si>
  <si>
    <t>J Wood &amp; Son</t>
  </si>
  <si>
    <t>Mower Blades</t>
  </si>
  <si>
    <t>STATEMENT DATE</t>
  </si>
  <si>
    <t>INVOICE DATE</t>
  </si>
  <si>
    <t>FR Jones &amp; Son LTD</t>
  </si>
  <si>
    <t>New Lawn Mower</t>
  </si>
  <si>
    <t>Playing Fields Electricity</t>
  </si>
  <si>
    <t>Grass Cutting Contract - Sept 21</t>
  </si>
  <si>
    <t>OBS Electric - Sept 21</t>
  </si>
  <si>
    <t>VAT Return</t>
  </si>
  <si>
    <t>519</t>
  </si>
  <si>
    <t>520</t>
  </si>
  <si>
    <t>BALANCED HSBC STATEMENT 2 SEPT TO 1 OCT 2021 SHEETS 519-520</t>
  </si>
  <si>
    <t>BALANCED HSBC STATEMENT 20 SEPTEMBER - 19 OCTOBER 2021 SHEET 240</t>
  </si>
  <si>
    <t>240</t>
  </si>
  <si>
    <t xml:space="preserve">Citizens Advice </t>
  </si>
  <si>
    <t>BHIB LTD</t>
  </si>
  <si>
    <t>Insurance</t>
  </si>
  <si>
    <t>Salary October 2021</t>
  </si>
  <si>
    <t>WFH Allowance</t>
  </si>
  <si>
    <t>Donation (Item 7A, Oct 2021 mtg)</t>
  </si>
  <si>
    <t>521</t>
  </si>
  <si>
    <t>522</t>
  </si>
  <si>
    <t>BALANCED HSBC STATEMENT 2 OCT TO 1 NOV 2021 SHEETS 521-522</t>
  </si>
  <si>
    <t>Please note: the CIL money is held within the PC bank accounts, and included in the account calculations on the other two tabs, this tab is simply a copy record of what has been received, and what has been spent (and what on)</t>
  </si>
  <si>
    <t>CIL Payment (see next tab)</t>
  </si>
  <si>
    <t>AMOUNT RECEIVED</t>
  </si>
  <si>
    <t>RECEIVED FROM</t>
  </si>
  <si>
    <t>SDC for Rythergate building</t>
  </si>
  <si>
    <t>TOTAL</t>
  </si>
  <si>
    <t>Royal British Legion</t>
  </si>
  <si>
    <t>Wreath/Donation</t>
  </si>
  <si>
    <t>PF Electricity</t>
  </si>
  <si>
    <t>Fields Garden Centre</t>
  </si>
  <si>
    <t>Deposit Payment</t>
  </si>
  <si>
    <t>Mrs J Smith (Brian Thornton)</t>
  </si>
  <si>
    <t>Garth Cut 2021</t>
  </si>
  <si>
    <t>BALANCED HSBC STATEMENT 20 OCTOBER - 19 NOVEMBER 2021 SHEET 241</t>
  </si>
  <si>
    <t>Clerk's Salary November</t>
  </si>
  <si>
    <t>Handyman's Salary November</t>
  </si>
  <si>
    <t>Playing Fields Inspection</t>
  </si>
  <si>
    <t>523</t>
  </si>
  <si>
    <t>524</t>
  </si>
  <si>
    <t>BALANCED HSBC STATEMENT 2 NOV TO 1 DEC 2021 SHEETS 523-524</t>
  </si>
  <si>
    <t>CHQ IN</t>
  </si>
  <si>
    <t>PFLC</t>
  </si>
  <si>
    <t>Contribution to access road works</t>
  </si>
  <si>
    <t>Fence Paint</t>
  </si>
  <si>
    <t>Fuel</t>
  </si>
  <si>
    <t>SG Training</t>
  </si>
  <si>
    <t>AUTO PAYMENT</t>
  </si>
  <si>
    <t>Bank Charges</t>
  </si>
  <si>
    <t>December Wages</t>
  </si>
  <si>
    <t>525</t>
  </si>
  <si>
    <t>526</t>
  </si>
  <si>
    <t>BALANCED HSBC STATEMENT 2 DEC TO 1 JAN 2022 SHEETS 525-526</t>
  </si>
  <si>
    <t>OBS Electric - Dec 21</t>
  </si>
  <si>
    <t>PF Electric - Dec 21</t>
  </si>
  <si>
    <t>Contribution to Electric</t>
  </si>
  <si>
    <t xml:space="preserve">SG Training </t>
  </si>
  <si>
    <t>BALANCED HSBC STATEMENT 20 DECEMBER 2021 - 19 JANUARY 2022 SHEET 243</t>
  </si>
  <si>
    <t>Hire Agreement</t>
  </si>
  <si>
    <t>Tree purchase</t>
  </si>
  <si>
    <t>Bloombugs</t>
  </si>
  <si>
    <t xml:space="preserve">Seed Bombs </t>
  </si>
  <si>
    <t>28/01/20211</t>
  </si>
  <si>
    <t>January Wages</t>
  </si>
  <si>
    <t>BALANCED HSBC STATEMENT 2 JAN TO 1 FEB 2022 SHEETS 527-528</t>
  </si>
  <si>
    <t>03/0/2022</t>
  </si>
  <si>
    <t>Post Office Ltd</t>
  </si>
  <si>
    <t>Postage letter to Cllr Lee</t>
  </si>
  <si>
    <t>PF Electric January 2022</t>
  </si>
  <si>
    <t>527</t>
  </si>
  <si>
    <t>528</t>
  </si>
  <si>
    <t>148 - Awaiting</t>
  </si>
  <si>
    <t>BALANCED HSBC STATEMENT 20 JANUARY 2022 - 19 FEBRUARY 2022 SHEET 244</t>
  </si>
  <si>
    <t>Cawood PCC</t>
  </si>
  <si>
    <t>Annual Clock Service</t>
  </si>
  <si>
    <t>SLCC</t>
  </si>
  <si>
    <t>OBS Electric</t>
  </si>
  <si>
    <t>Netwise</t>
  </si>
  <si>
    <t>Annual Subscription</t>
  </si>
  <si>
    <t>January Bank Charges</t>
  </si>
  <si>
    <t>Bill Payment</t>
  </si>
  <si>
    <t>February Wages</t>
  </si>
  <si>
    <t>Bulbs - Cawood Grows Together</t>
  </si>
  <si>
    <t>ILCA Qualification Fee</t>
  </si>
  <si>
    <t>Annual Membership</t>
  </si>
  <si>
    <t>Carol Winn Florist</t>
  </si>
  <si>
    <t>Flowers for Camblesforth PC Clerk</t>
  </si>
  <si>
    <t>BALANCED HSBC STATEMENT 2 FEB TO 1 MAR 2022 SHEETS 529-530</t>
  </si>
  <si>
    <t>530</t>
  </si>
  <si>
    <t>529</t>
  </si>
  <si>
    <t>JRB Enterprise</t>
  </si>
  <si>
    <t>OBS Committee</t>
  </si>
  <si>
    <t>Contribution to rent &amp; electric</t>
  </si>
  <si>
    <t>OBS Electricity February 2022</t>
  </si>
  <si>
    <t>R&amp;N Landscapes</t>
  </si>
  <si>
    <t>PF Access Road Works</t>
  </si>
  <si>
    <t>PF Electricity February 2022</t>
  </si>
  <si>
    <t>DONATIONS</t>
  </si>
  <si>
    <t>The Workshop Aberfeldy</t>
  </si>
  <si>
    <t>Plaque for Queens Jubilee</t>
  </si>
  <si>
    <t>Title Plan Cardinals Court</t>
  </si>
  <si>
    <t>Grant for new Defibrillator</t>
  </si>
  <si>
    <t xml:space="preserve">From current account </t>
  </si>
  <si>
    <t>Transfer of funds to precept A/C</t>
  </si>
  <si>
    <t>TRANSFER BACK TO PRECEPT AC</t>
  </si>
  <si>
    <t>Grant for Speed Sign</t>
  </si>
  <si>
    <t>BALANCED HSBC STATEMENT 20 FEBRUARY 2022 - 19 MARCH 2022 SHEET 245</t>
  </si>
  <si>
    <t>Cemetery Waste Yearly Charge</t>
  </si>
  <si>
    <t>OBS Waste Yearly Charge</t>
  </si>
  <si>
    <t>Quarterly Payroll Charge</t>
  </si>
  <si>
    <t>Millford Plants</t>
  </si>
  <si>
    <t>OBS Rent</t>
  </si>
  <si>
    <t>March Wages</t>
  </si>
  <si>
    <t>YEAR END BALANCE CARRIED FWD</t>
  </si>
  <si>
    <t>CHECKED FOR FYE CORRECT</t>
  </si>
  <si>
    <t>PF Hedge Plants</t>
  </si>
  <si>
    <t>Spar (Shell)</t>
  </si>
  <si>
    <t>Maintenance Items</t>
  </si>
  <si>
    <t>531</t>
  </si>
  <si>
    <t>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</si>
</sst>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5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/>
    <xf numFmtId="49" fontId="0" fillId="0" borderId="0" xfId="0" applyNumberFormat="1"/>
    <xf numFmtId="49" fontId="0" fillId="0" borderId="0" xfId="0" applyNumberFormat="1" applyAlignment="1">
      <alignment horizontal="center"/>
    </xf>
    <xf numFmtId="15" fontId="0" fillId="0" borderId="0" xfId="0" applyNumberFormat="1" applyAlignment="1">
      <alignment horizontal="right"/>
    </xf>
    <xf numFmtId="44" fontId="0" fillId="0" borderId="0" xfId="1" applyFont="1"/>
    <xf numFmtId="15" fontId="0" fillId="0" borderId="0" xfId="0" applyNumberFormat="1" applyAlignment="1">
      <alignment horizontal="left"/>
    </xf>
    <xf numFmtId="0" fontId="0" fillId="0" borderId="1" xfId="0" applyBorder="1"/>
    <xf numFmtId="1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44" fontId="0" fillId="0" borderId="1" xfId="1" applyFont="1" applyBorder="1"/>
    <xf numFmtId="0" fontId="1" fillId="0" borderId="1" xfId="0" applyFont="1" applyBorder="1"/>
    <xf numFmtId="49" fontId="1" fillId="0" borderId="1" xfId="0" applyNumberFormat="1" applyFont="1" applyBorder="1"/>
    <xf numFmtId="44" fontId="1" fillId="0" borderId="0" xfId="1" applyFont="1" applyAlignment="1"/>
    <xf numFmtId="15" fontId="0" fillId="0" borderId="0" xfId="0" applyNumberFormat="1"/>
    <xf numFmtId="44" fontId="0" fillId="0" borderId="0" xfId="0" applyNumberFormat="1"/>
    <xf numFmtId="44" fontId="1" fillId="0" borderId="0" xfId="0" applyNumberFormat="1" applyFont="1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4" fontId="0" fillId="2" borderId="0" xfId="0" applyNumberFormat="1" applyFill="1"/>
    <xf numFmtId="44" fontId="0" fillId="0" borderId="0" xfId="1" applyFont="1" applyAlignment="1">
      <alignment horizontal="left"/>
    </xf>
    <xf numFmtId="44" fontId="1" fillId="0" borderId="0" xfId="1" applyFont="1"/>
    <xf numFmtId="15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44" fontId="1" fillId="0" borderId="1" xfId="1" applyFont="1" applyBorder="1"/>
    <xf numFmtId="49" fontId="0" fillId="0" borderId="0" xfId="0" applyNumberFormat="1" applyAlignment="1">
      <alignment horizontal="right"/>
    </xf>
    <xf numFmtId="2" fontId="0" fillId="0" borderId="0" xfId="0" applyNumberFormat="1" applyFont="1"/>
    <xf numFmtId="44" fontId="0" fillId="0" borderId="0" xfId="0" applyNumberFormat="1" applyFont="1"/>
    <xf numFmtId="49" fontId="0" fillId="0" borderId="0" xfId="0" applyNumberFormat="1" applyFont="1"/>
    <xf numFmtId="44" fontId="3" fillId="0" borderId="0" xfId="1" applyFont="1"/>
    <xf numFmtId="14" fontId="0" fillId="0" borderId="0" xfId="0" applyNumberFormat="1"/>
    <xf numFmtId="44" fontId="0" fillId="2" borderId="0" xfId="1" applyFont="1" applyFill="1"/>
    <xf numFmtId="44" fontId="0" fillId="0" borderId="0" xfId="1" applyFont="1" applyFill="1"/>
    <xf numFmtId="44" fontId="0" fillId="0" borderId="0" xfId="1" applyFont="1" applyAlignment="1">
      <alignment vertic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8" fontId="0" fillId="0" borderId="0" xfId="0" applyNumberFormat="1"/>
    <xf numFmtId="2" fontId="0" fillId="0" borderId="0" xfId="0" applyNumberFormat="1" applyFill="1"/>
    <xf numFmtId="44" fontId="0" fillId="0" borderId="0" xfId="1" applyFont="1" applyAlignment="1">
      <alignment wrapText="1"/>
    </xf>
    <xf numFmtId="44" fontId="4" fillId="0" borderId="0" xfId="1" applyFont="1"/>
    <xf numFmtId="44" fontId="5" fillId="2" borderId="0" xfId="1" applyFont="1" applyFill="1"/>
    <xf numFmtId="0" fontId="5" fillId="2" borderId="0" xfId="0" applyFont="1" applyFill="1"/>
    <xf numFmtId="44" fontId="5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612C-AD7D-4603-8C42-C0B715CBC0C8}">
  <dimension ref="A1:AU451"/>
  <sheetViews>
    <sheetView tabSelected="1" topLeftCell="C1" workbookViewId="0">
      <pane ySplit="1" topLeftCell="A200" activePane="bottomLeft" state="frozen"/>
      <selection pane="bottomLeft" activeCell="N226" sqref="N226"/>
    </sheetView>
  </sheetViews>
  <sheetFormatPr defaultRowHeight="15" x14ac:dyDescent="0.25"/>
  <cols>
    <col min="1" max="2" width="11.5703125" customWidth="1"/>
    <col min="3" max="3" width="11.5703125" style="8" customWidth="1"/>
    <col min="4" max="4" width="15.28515625" customWidth="1"/>
    <col min="5" max="5" width="28.5703125" customWidth="1"/>
    <col min="6" max="6" width="43.140625" customWidth="1"/>
    <col min="7" max="7" width="16.42578125" customWidth="1"/>
    <col min="8" max="8" width="12.42578125" customWidth="1"/>
    <col min="9" max="9" width="14.5703125" customWidth="1"/>
    <col min="10" max="12" width="15" customWidth="1"/>
    <col min="13" max="13" width="14.140625" customWidth="1"/>
    <col min="14" max="14" width="62" customWidth="1"/>
    <col min="15" max="15" width="11.28515625" customWidth="1"/>
    <col min="20" max="20" width="10.5703125" bestFit="1" customWidth="1"/>
    <col min="23" max="23" width="12.140625" customWidth="1"/>
    <col min="30" max="31" width="10.5703125" bestFit="1" customWidth="1"/>
    <col min="34" max="34" width="10.5703125" bestFit="1" customWidth="1"/>
    <col min="38" max="41" width="10.5703125" bestFit="1" customWidth="1"/>
    <col min="43" max="43" width="10.5703125" bestFit="1" customWidth="1"/>
    <col min="47" max="47" width="10.5703125" style="11" bestFit="1" customWidth="1"/>
  </cols>
  <sheetData>
    <row r="1" spans="1:47" ht="75" x14ac:dyDescent="0.25">
      <c r="A1" s="44" t="s">
        <v>275</v>
      </c>
      <c r="B1" s="44" t="s">
        <v>276</v>
      </c>
      <c r="C1" s="45" t="s">
        <v>17</v>
      </c>
      <c r="D1" s="6" t="s">
        <v>3</v>
      </c>
      <c r="E1" s="6" t="s">
        <v>9</v>
      </c>
      <c r="F1" s="6" t="s">
        <v>10</v>
      </c>
      <c r="G1" s="6" t="s">
        <v>2</v>
      </c>
      <c r="H1" s="6" t="s">
        <v>4</v>
      </c>
      <c r="I1" s="6" t="s">
        <v>11</v>
      </c>
      <c r="J1" s="6" t="s">
        <v>12</v>
      </c>
      <c r="K1" s="6" t="s">
        <v>32</v>
      </c>
      <c r="L1" s="6" t="s">
        <v>33</v>
      </c>
      <c r="M1" s="6" t="s">
        <v>5</v>
      </c>
      <c r="N1" s="6" t="s">
        <v>0</v>
      </c>
      <c r="O1" s="30" t="s">
        <v>52</v>
      </c>
      <c r="P1" s="30" t="s">
        <v>53</v>
      </c>
      <c r="Q1" s="30" t="s">
        <v>54</v>
      </c>
      <c r="R1" s="30" t="s">
        <v>55</v>
      </c>
      <c r="S1" s="30" t="s">
        <v>56</v>
      </c>
      <c r="T1" s="30" t="s">
        <v>57</v>
      </c>
      <c r="U1" s="30" t="s">
        <v>58</v>
      </c>
      <c r="V1" s="30" t="s">
        <v>373</v>
      </c>
      <c r="W1" s="30" t="s">
        <v>59</v>
      </c>
      <c r="X1" s="30" t="s">
        <v>60</v>
      </c>
      <c r="Y1" s="30" t="s">
        <v>61</v>
      </c>
      <c r="Z1" s="30" t="s">
        <v>62</v>
      </c>
      <c r="AA1" s="30" t="s">
        <v>63</v>
      </c>
      <c r="AB1" s="30" t="s">
        <v>64</v>
      </c>
      <c r="AC1" s="30" t="s">
        <v>49</v>
      </c>
      <c r="AD1" s="30" t="s">
        <v>65</v>
      </c>
      <c r="AE1" s="30" t="s">
        <v>66</v>
      </c>
      <c r="AF1" s="30" t="s">
        <v>67</v>
      </c>
      <c r="AG1" s="30" t="s">
        <v>68</v>
      </c>
      <c r="AH1" s="30" t="s">
        <v>69</v>
      </c>
      <c r="AI1" s="30" t="s">
        <v>70</v>
      </c>
      <c r="AJ1" s="30" t="s">
        <v>71</v>
      </c>
      <c r="AK1" s="30" t="s">
        <v>72</v>
      </c>
      <c r="AL1" s="30" t="s">
        <v>73</v>
      </c>
      <c r="AM1" s="30" t="s">
        <v>74</v>
      </c>
      <c r="AN1" s="30" t="s">
        <v>75</v>
      </c>
      <c r="AO1" s="30" t="s">
        <v>76</v>
      </c>
      <c r="AP1" s="30" t="s">
        <v>77</v>
      </c>
      <c r="AQ1" s="30" t="s">
        <v>78</v>
      </c>
      <c r="AR1" s="30" t="s">
        <v>79</v>
      </c>
      <c r="AS1" s="30" t="s">
        <v>80</v>
      </c>
      <c r="AT1" s="30" t="s">
        <v>126</v>
      </c>
      <c r="AU1" s="48" t="s">
        <v>380</v>
      </c>
    </row>
    <row r="2" spans="1:47" x14ac:dyDescent="0.25">
      <c r="A2" s="5">
        <v>44287</v>
      </c>
      <c r="B2" s="5"/>
      <c r="D2" s="7" t="s">
        <v>27</v>
      </c>
      <c r="E2" s="7"/>
      <c r="F2" s="7"/>
      <c r="G2" s="19"/>
      <c r="H2" s="19"/>
      <c r="I2" s="7"/>
      <c r="J2" s="7"/>
      <c r="K2" s="7"/>
      <c r="L2" s="7"/>
      <c r="M2" s="22">
        <v>3875.53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7" x14ac:dyDescent="0.25">
      <c r="A3" s="5">
        <v>44287</v>
      </c>
      <c r="B3" s="5"/>
      <c r="C3" s="23" t="s">
        <v>95</v>
      </c>
      <c r="D3" s="28" t="s">
        <v>16</v>
      </c>
      <c r="E3" s="12" t="s">
        <v>15</v>
      </c>
      <c r="F3" s="3" t="s">
        <v>26</v>
      </c>
      <c r="G3" s="11">
        <v>10</v>
      </c>
      <c r="H3" s="26"/>
      <c r="I3" s="3" t="s">
        <v>20</v>
      </c>
      <c r="J3" s="3" t="s">
        <v>13</v>
      </c>
      <c r="K3" s="3" t="s">
        <v>20</v>
      </c>
      <c r="L3" s="3" t="s">
        <v>20</v>
      </c>
      <c r="M3" s="25">
        <f>SUM(M2-G3)</f>
        <v>3865.53</v>
      </c>
      <c r="N3" s="6" t="s">
        <v>31</v>
      </c>
      <c r="O3" s="11">
        <v>10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7" x14ac:dyDescent="0.25">
      <c r="A4" s="5">
        <v>44292</v>
      </c>
      <c r="B4" s="5"/>
      <c r="C4" s="23" t="s">
        <v>96</v>
      </c>
      <c r="D4" s="29" t="s">
        <v>8</v>
      </c>
      <c r="E4" s="12" t="s">
        <v>19</v>
      </c>
      <c r="F4" s="3" t="s">
        <v>24</v>
      </c>
      <c r="G4" s="11">
        <v>200</v>
      </c>
      <c r="H4" s="26"/>
      <c r="I4" s="3">
        <v>1</v>
      </c>
      <c r="J4" s="24" t="s">
        <v>13</v>
      </c>
      <c r="K4" s="3" t="s">
        <v>20</v>
      </c>
      <c r="L4" s="3" t="s">
        <v>20</v>
      </c>
      <c r="M4" s="21">
        <f t="shared" ref="M4:M12" si="0">SUM(M3-G4)</f>
        <v>3665.53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>
        <v>200</v>
      </c>
      <c r="AO4" s="11"/>
      <c r="AP4" s="11"/>
      <c r="AQ4" s="11"/>
      <c r="AR4" s="11"/>
      <c r="AS4" s="11"/>
    </row>
    <row r="5" spans="1:47" x14ac:dyDescent="0.25">
      <c r="A5" s="5">
        <v>44292</v>
      </c>
      <c r="B5" s="5"/>
      <c r="C5" s="23" t="s">
        <v>96</v>
      </c>
      <c r="D5" s="28" t="s">
        <v>8</v>
      </c>
      <c r="E5" s="12" t="s">
        <v>29</v>
      </c>
      <c r="F5" s="3" t="s">
        <v>30</v>
      </c>
      <c r="G5" s="11">
        <v>6</v>
      </c>
      <c r="H5" s="26"/>
      <c r="I5" s="3">
        <v>2</v>
      </c>
      <c r="J5" s="3" t="s">
        <v>13</v>
      </c>
      <c r="K5" s="3" t="s">
        <v>20</v>
      </c>
      <c r="L5" s="3" t="s">
        <v>20</v>
      </c>
      <c r="M5" s="21">
        <f t="shared" si="0"/>
        <v>3659.53</v>
      </c>
      <c r="O5" s="11">
        <v>6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7" x14ac:dyDescent="0.25">
      <c r="A6" s="5">
        <v>44294</v>
      </c>
      <c r="B6" s="5"/>
      <c r="C6" s="23" t="s">
        <v>96</v>
      </c>
      <c r="D6" s="29" t="s">
        <v>14</v>
      </c>
      <c r="E6" s="3" t="s">
        <v>21</v>
      </c>
      <c r="F6" s="3" t="s">
        <v>22</v>
      </c>
      <c r="G6" s="11">
        <v>117</v>
      </c>
      <c r="H6" s="26"/>
      <c r="I6" s="3">
        <v>3</v>
      </c>
      <c r="J6" s="3" t="s">
        <v>13</v>
      </c>
      <c r="K6" s="3" t="s">
        <v>20</v>
      </c>
      <c r="L6" s="3" t="s">
        <v>20</v>
      </c>
      <c r="M6" s="21">
        <f t="shared" si="0"/>
        <v>3542.53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>
        <v>117</v>
      </c>
      <c r="AO6" s="11"/>
      <c r="AP6" s="11"/>
      <c r="AQ6" s="11"/>
      <c r="AR6" s="11"/>
      <c r="AS6" s="11"/>
    </row>
    <row r="7" spans="1:47" x14ac:dyDescent="0.25">
      <c r="A7" s="5">
        <v>44294</v>
      </c>
      <c r="B7" s="5"/>
      <c r="C7" s="23" t="s">
        <v>96</v>
      </c>
      <c r="D7" s="28" t="s">
        <v>14</v>
      </c>
      <c r="E7" s="12" t="s">
        <v>7</v>
      </c>
      <c r="F7" s="3" t="s">
        <v>23</v>
      </c>
      <c r="G7" s="11">
        <v>449</v>
      </c>
      <c r="H7" s="26"/>
      <c r="I7" s="3">
        <v>4</v>
      </c>
      <c r="J7" s="24" t="s">
        <v>13</v>
      </c>
      <c r="K7" s="3" t="s">
        <v>20</v>
      </c>
      <c r="L7" s="3" t="s">
        <v>20</v>
      </c>
      <c r="M7" s="21">
        <f t="shared" si="0"/>
        <v>3093.53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449</v>
      </c>
      <c r="AL7" s="11"/>
      <c r="AM7" s="11"/>
      <c r="AN7" s="11"/>
      <c r="AO7" s="11"/>
      <c r="AP7" s="11"/>
      <c r="AQ7" s="11"/>
      <c r="AR7" s="11"/>
      <c r="AS7" s="11"/>
    </row>
    <row r="8" spans="1:47" x14ac:dyDescent="0.25">
      <c r="A8" s="5">
        <v>44295</v>
      </c>
      <c r="B8" s="5"/>
      <c r="C8" s="23" t="s">
        <v>96</v>
      </c>
      <c r="D8" s="29" t="s">
        <v>14</v>
      </c>
      <c r="E8" s="12" t="s">
        <v>28</v>
      </c>
      <c r="F8" s="3" t="s">
        <v>25</v>
      </c>
      <c r="G8" s="11">
        <v>428</v>
      </c>
      <c r="H8" s="26"/>
      <c r="I8" s="3" t="s">
        <v>20</v>
      </c>
      <c r="J8" s="24" t="s">
        <v>13</v>
      </c>
      <c r="K8" s="3" t="s">
        <v>20</v>
      </c>
      <c r="L8" s="3" t="s">
        <v>20</v>
      </c>
      <c r="M8" s="21">
        <f t="shared" si="0"/>
        <v>2665.53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>
        <v>428</v>
      </c>
      <c r="AN8" s="11"/>
      <c r="AO8" s="11"/>
      <c r="AP8" s="11"/>
      <c r="AQ8" s="11"/>
      <c r="AR8" s="11"/>
      <c r="AS8" s="11"/>
    </row>
    <row r="9" spans="1:47" x14ac:dyDescent="0.25">
      <c r="A9" s="5">
        <v>44302</v>
      </c>
      <c r="B9" s="5"/>
      <c r="C9" s="23" t="s">
        <v>96</v>
      </c>
      <c r="D9" s="28" t="s">
        <v>34</v>
      </c>
      <c r="E9" s="20" t="s">
        <v>35</v>
      </c>
      <c r="F9" s="3" t="s">
        <v>36</v>
      </c>
      <c r="G9" s="11">
        <v>57.39</v>
      </c>
      <c r="H9" s="11"/>
      <c r="I9" s="3">
        <v>5</v>
      </c>
      <c r="J9" s="24" t="s">
        <v>13</v>
      </c>
      <c r="K9" s="3" t="s">
        <v>20</v>
      </c>
      <c r="L9" s="11" t="s">
        <v>20</v>
      </c>
      <c r="M9" s="21">
        <f t="shared" si="0"/>
        <v>2608.1400000000003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v>57.39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7" x14ac:dyDescent="0.25">
      <c r="A10" s="5">
        <v>44306</v>
      </c>
      <c r="B10" s="5"/>
      <c r="C10" s="23" t="s">
        <v>96</v>
      </c>
      <c r="D10" s="28" t="s">
        <v>14</v>
      </c>
      <c r="E10" s="20" t="s">
        <v>37</v>
      </c>
      <c r="F10" s="3" t="s">
        <v>38</v>
      </c>
      <c r="G10" s="11">
        <v>17.12</v>
      </c>
      <c r="H10" s="11"/>
      <c r="I10" s="3">
        <v>6</v>
      </c>
      <c r="J10" s="24" t="s">
        <v>44</v>
      </c>
      <c r="K10">
        <v>559097889</v>
      </c>
      <c r="L10" s="11">
        <v>0.82</v>
      </c>
      <c r="M10" s="21">
        <f t="shared" si="0"/>
        <v>2591.0200000000004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16.3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7" x14ac:dyDescent="0.25">
      <c r="A11" s="5">
        <v>44306</v>
      </c>
      <c r="B11" s="5"/>
      <c r="C11" s="23" t="s">
        <v>96</v>
      </c>
      <c r="D11" s="28" t="s">
        <v>14</v>
      </c>
      <c r="E11" s="20" t="s">
        <v>37</v>
      </c>
      <c r="F11" s="3" t="s">
        <v>39</v>
      </c>
      <c r="G11" s="11">
        <v>133.37</v>
      </c>
      <c r="H11" s="11"/>
      <c r="I11" s="3">
        <v>7</v>
      </c>
      <c r="J11" s="24" t="s">
        <v>44</v>
      </c>
      <c r="K11">
        <v>559097889</v>
      </c>
      <c r="L11" s="11">
        <v>6.35</v>
      </c>
      <c r="M11" s="21">
        <f t="shared" si="0"/>
        <v>2457.6500000000005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>
        <v>127.02</v>
      </c>
      <c r="AN11" s="11"/>
      <c r="AO11" s="11"/>
      <c r="AP11" s="11"/>
      <c r="AQ11" s="11"/>
      <c r="AR11" s="11"/>
      <c r="AS11" s="11"/>
    </row>
    <row r="12" spans="1:47" x14ac:dyDescent="0.25">
      <c r="A12" s="5">
        <v>44306</v>
      </c>
      <c r="B12" s="5"/>
      <c r="C12" s="23" t="s">
        <v>96</v>
      </c>
      <c r="D12" s="28" t="s">
        <v>14</v>
      </c>
      <c r="E12" s="20" t="s">
        <v>40</v>
      </c>
      <c r="F12" s="3" t="s">
        <v>41</v>
      </c>
      <c r="G12" s="11">
        <v>312</v>
      </c>
      <c r="H12" s="11"/>
      <c r="I12" s="3">
        <v>8</v>
      </c>
      <c r="J12" s="24" t="s">
        <v>44</v>
      </c>
      <c r="K12">
        <v>169133652</v>
      </c>
      <c r="L12" s="11">
        <v>52</v>
      </c>
      <c r="M12" s="21">
        <f t="shared" si="0"/>
        <v>2145.6500000000005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v>260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7" x14ac:dyDescent="0.25">
      <c r="A13" s="5">
        <v>44306</v>
      </c>
      <c r="B13" s="5"/>
      <c r="C13" s="23" t="s">
        <v>96</v>
      </c>
      <c r="D13" s="28" t="s">
        <v>42</v>
      </c>
      <c r="E13" s="20" t="s">
        <v>20</v>
      </c>
      <c r="F13" s="3" t="s">
        <v>43</v>
      </c>
      <c r="H13" s="11">
        <v>3000</v>
      </c>
      <c r="I13" t="s">
        <v>20</v>
      </c>
      <c r="J13" s="24" t="s">
        <v>20</v>
      </c>
      <c r="K13" t="s">
        <v>20</v>
      </c>
      <c r="L13" s="11" t="s">
        <v>20</v>
      </c>
      <c r="M13" s="21">
        <f>SUM(M12+H13)</f>
        <v>5145.6500000000005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7" x14ac:dyDescent="0.25">
      <c r="A14" s="5">
        <v>44314</v>
      </c>
      <c r="B14" s="5"/>
      <c r="C14" s="8" t="s">
        <v>97</v>
      </c>
      <c r="D14" s="28" t="s">
        <v>14</v>
      </c>
      <c r="E14" s="20" t="s">
        <v>45</v>
      </c>
      <c r="F14" s="3" t="s">
        <v>47</v>
      </c>
      <c r="G14" s="11">
        <v>623.28</v>
      </c>
      <c r="H14" s="11"/>
      <c r="I14" s="3">
        <v>9</v>
      </c>
      <c r="J14" s="24" t="s">
        <v>13</v>
      </c>
      <c r="K14" t="s">
        <v>20</v>
      </c>
      <c r="L14" s="11" t="s">
        <v>20</v>
      </c>
      <c r="M14" s="21">
        <f>SUM(M13-G14)</f>
        <v>4522.3700000000008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>
        <v>623.28</v>
      </c>
      <c r="AP14" s="11"/>
      <c r="AQ14" s="11"/>
      <c r="AR14" s="11"/>
      <c r="AS14" s="11"/>
    </row>
    <row r="15" spans="1:47" x14ac:dyDescent="0.25">
      <c r="A15" s="5">
        <v>44314</v>
      </c>
      <c r="B15" s="5"/>
      <c r="C15" s="8" t="s">
        <v>97</v>
      </c>
      <c r="D15" s="28" t="s">
        <v>14</v>
      </c>
      <c r="E15" s="20" t="s">
        <v>46</v>
      </c>
      <c r="F15" s="3" t="s">
        <v>48</v>
      </c>
      <c r="G15" s="11">
        <v>503.08</v>
      </c>
      <c r="H15" s="11"/>
      <c r="I15" s="3">
        <v>10</v>
      </c>
      <c r="J15" s="24" t="s">
        <v>13</v>
      </c>
      <c r="K15" t="s">
        <v>20</v>
      </c>
      <c r="L15" s="11" t="s">
        <v>20</v>
      </c>
      <c r="M15" s="25">
        <f>SUM(M14-G15)</f>
        <v>4019.2900000000009</v>
      </c>
      <c r="N15" s="6" t="s">
        <v>94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>
        <v>503.08</v>
      </c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7" x14ac:dyDescent="0.25">
      <c r="A16" s="5">
        <v>44320</v>
      </c>
      <c r="B16" s="5"/>
      <c r="C16" s="8" t="s">
        <v>159</v>
      </c>
      <c r="D16" s="28" t="s">
        <v>34</v>
      </c>
      <c r="E16" s="20" t="s">
        <v>87</v>
      </c>
      <c r="F16" s="3" t="s">
        <v>88</v>
      </c>
      <c r="G16" s="11">
        <v>9.7799999999999994</v>
      </c>
      <c r="H16" s="11"/>
      <c r="I16" s="3">
        <v>11</v>
      </c>
      <c r="J16" s="24" t="s">
        <v>44</v>
      </c>
      <c r="K16">
        <v>684966762</v>
      </c>
      <c r="L16" s="11">
        <v>0.47</v>
      </c>
      <c r="M16" s="21">
        <f t="shared" ref="M16:M20" si="1">SUM(M15-G16)</f>
        <v>4009.5100000000007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9.31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6" x14ac:dyDescent="0.25">
      <c r="A17" s="5">
        <v>44320</v>
      </c>
      <c r="B17" s="5"/>
      <c r="C17" s="8" t="s">
        <v>159</v>
      </c>
      <c r="D17" s="28" t="s">
        <v>16</v>
      </c>
      <c r="E17" s="20" t="s">
        <v>15</v>
      </c>
      <c r="F17" s="3" t="s">
        <v>26</v>
      </c>
      <c r="G17" s="11">
        <v>10</v>
      </c>
      <c r="H17" s="11"/>
      <c r="I17" t="s">
        <v>20</v>
      </c>
      <c r="J17" s="24" t="s">
        <v>13</v>
      </c>
      <c r="K17" t="s">
        <v>20</v>
      </c>
      <c r="L17" s="11" t="s">
        <v>20</v>
      </c>
      <c r="M17" s="21">
        <f t="shared" si="1"/>
        <v>3999.5100000000007</v>
      </c>
      <c r="O17" s="11">
        <v>10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6" x14ac:dyDescent="0.25">
      <c r="A18" s="5">
        <v>44320</v>
      </c>
      <c r="B18" s="5"/>
      <c r="C18" s="8" t="s">
        <v>159</v>
      </c>
      <c r="D18" s="28" t="s">
        <v>8</v>
      </c>
      <c r="E18" s="20" t="s">
        <v>89</v>
      </c>
      <c r="F18" s="3" t="s">
        <v>90</v>
      </c>
      <c r="G18" s="11">
        <v>23.96</v>
      </c>
      <c r="H18" s="11"/>
      <c r="I18" s="3">
        <v>12</v>
      </c>
      <c r="J18" s="4" t="s">
        <v>44</v>
      </c>
      <c r="K18" s="8">
        <v>408556737</v>
      </c>
      <c r="L18" s="11">
        <v>4</v>
      </c>
      <c r="M18" s="21">
        <f t="shared" si="1"/>
        <v>3975.5500000000006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>
        <v>19.96</v>
      </c>
      <c r="AS18" s="11"/>
    </row>
    <row r="19" spans="1:46" x14ac:dyDescent="0.25">
      <c r="A19" s="5">
        <v>44320</v>
      </c>
      <c r="B19" s="5"/>
      <c r="C19" s="8" t="s">
        <v>159</v>
      </c>
      <c r="D19" s="28" t="s">
        <v>8</v>
      </c>
      <c r="E19" s="20" t="s">
        <v>91</v>
      </c>
      <c r="F19" s="3" t="s">
        <v>92</v>
      </c>
      <c r="G19" s="11">
        <v>14.39</v>
      </c>
      <c r="H19" s="11"/>
      <c r="I19" s="3">
        <v>13</v>
      </c>
      <c r="J19" s="4" t="s">
        <v>44</v>
      </c>
      <c r="K19" s="32" t="s">
        <v>93</v>
      </c>
      <c r="L19" s="11">
        <v>2.4</v>
      </c>
      <c r="M19" s="21">
        <f t="shared" si="1"/>
        <v>3961.1600000000008</v>
      </c>
      <c r="N19" s="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v>11.99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6" x14ac:dyDescent="0.25">
      <c r="A20" s="5">
        <v>44321</v>
      </c>
      <c r="B20" s="5"/>
      <c r="C20" s="8" t="s">
        <v>159</v>
      </c>
      <c r="D20" s="28" t="s">
        <v>8</v>
      </c>
      <c r="E20" s="20" t="s">
        <v>29</v>
      </c>
      <c r="F20" s="3" t="s">
        <v>30</v>
      </c>
      <c r="G20" s="11">
        <v>6</v>
      </c>
      <c r="H20" s="11"/>
      <c r="I20" s="3">
        <v>14</v>
      </c>
      <c r="J20" s="4" t="s">
        <v>13</v>
      </c>
      <c r="K20" s="8" t="s">
        <v>20</v>
      </c>
      <c r="L20" s="11" t="s">
        <v>20</v>
      </c>
      <c r="M20" s="21">
        <f t="shared" si="1"/>
        <v>3955.1600000000008</v>
      </c>
      <c r="O20" s="11">
        <v>6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6" x14ac:dyDescent="0.25">
      <c r="A21" s="5">
        <v>44323</v>
      </c>
      <c r="B21" s="5"/>
      <c r="C21" s="8" t="s">
        <v>159</v>
      </c>
      <c r="D21" s="28" t="s">
        <v>42</v>
      </c>
      <c r="E21" s="20" t="s">
        <v>57</v>
      </c>
      <c r="F21" s="3" t="s">
        <v>98</v>
      </c>
      <c r="G21" s="11"/>
      <c r="H21" s="11">
        <v>413.26</v>
      </c>
      <c r="I21" t="s">
        <v>20</v>
      </c>
      <c r="J21" s="4" t="s">
        <v>20</v>
      </c>
      <c r="K21" s="8" t="s">
        <v>20</v>
      </c>
      <c r="L21" s="11" t="s">
        <v>20</v>
      </c>
      <c r="M21" s="21">
        <f>SUM(M20+H21)</f>
        <v>4368.420000000001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6" x14ac:dyDescent="0.25">
      <c r="A22" s="5">
        <v>44326</v>
      </c>
      <c r="B22" s="5"/>
      <c r="C22" s="8" t="s">
        <v>159</v>
      </c>
      <c r="D22" s="28" t="s">
        <v>8</v>
      </c>
      <c r="E22" s="20" t="s">
        <v>99</v>
      </c>
      <c r="F22" s="3" t="s">
        <v>100</v>
      </c>
      <c r="G22" s="11">
        <v>10.95</v>
      </c>
      <c r="H22" s="11"/>
      <c r="I22" s="23">
        <v>15</v>
      </c>
      <c r="J22" s="33" t="s">
        <v>44</v>
      </c>
      <c r="K22" s="35" t="s">
        <v>103</v>
      </c>
      <c r="L22" s="36">
        <v>1.83</v>
      </c>
      <c r="M22" s="34">
        <f>SUM(M21-G22)</f>
        <v>4357.4700000000012</v>
      </c>
      <c r="N22" s="6"/>
      <c r="O22" s="36">
        <v>9.1199999999999992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6" x14ac:dyDescent="0.25">
      <c r="A23" s="5">
        <v>44326</v>
      </c>
      <c r="B23" s="5"/>
      <c r="C23" s="8" t="s">
        <v>159</v>
      </c>
      <c r="D23" s="28" t="s">
        <v>8</v>
      </c>
      <c r="E23" s="20" t="s">
        <v>101</v>
      </c>
      <c r="F23" s="3" t="s">
        <v>102</v>
      </c>
      <c r="G23" s="11">
        <v>471.6</v>
      </c>
      <c r="H23" s="11"/>
      <c r="I23" s="8">
        <v>16</v>
      </c>
      <c r="J23" s="4" t="s">
        <v>44</v>
      </c>
      <c r="K23" s="8" t="s">
        <v>104</v>
      </c>
      <c r="L23" s="11">
        <v>78.599999999999994</v>
      </c>
      <c r="M23" s="34">
        <f>SUM(M22-G23)</f>
        <v>3885.8700000000013</v>
      </c>
      <c r="N23" s="1"/>
      <c r="O23" s="11"/>
      <c r="P23" s="11"/>
      <c r="Q23" s="11"/>
      <c r="R23" s="11"/>
      <c r="S23" s="11"/>
      <c r="T23" s="11"/>
      <c r="U23" s="11"/>
      <c r="V23" s="11"/>
      <c r="W23" s="11">
        <v>393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6" x14ac:dyDescent="0.25">
      <c r="A24" s="5">
        <v>44328</v>
      </c>
      <c r="B24" s="5"/>
      <c r="C24" s="8" t="s">
        <v>159</v>
      </c>
      <c r="D24" s="28" t="s">
        <v>8</v>
      </c>
      <c r="E24" s="20" t="s">
        <v>105</v>
      </c>
      <c r="F24" s="3" t="s">
        <v>106</v>
      </c>
      <c r="G24" s="11">
        <v>24.6</v>
      </c>
      <c r="H24" s="11"/>
      <c r="I24" s="8" t="s">
        <v>110</v>
      </c>
      <c r="J24" s="4" t="s">
        <v>44</v>
      </c>
      <c r="K24" s="8" t="s">
        <v>157</v>
      </c>
      <c r="L24" s="11">
        <v>4.0999999999999996</v>
      </c>
      <c r="M24" s="34">
        <f t="shared" ref="M24:M38" si="2">SUM(M23-G24)</f>
        <v>3861.2700000000013</v>
      </c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>
        <v>20.5</v>
      </c>
      <c r="AQ24" s="11"/>
      <c r="AR24" s="11"/>
      <c r="AS24" s="11"/>
    </row>
    <row r="25" spans="1:46" x14ac:dyDescent="0.25">
      <c r="A25" s="5">
        <v>44330</v>
      </c>
      <c r="B25" s="5"/>
      <c r="C25" s="8" t="s">
        <v>159</v>
      </c>
      <c r="D25" s="28" t="s">
        <v>34</v>
      </c>
      <c r="E25" s="20" t="s">
        <v>35</v>
      </c>
      <c r="F25" s="3" t="s">
        <v>36</v>
      </c>
      <c r="G25" s="11">
        <v>57.39</v>
      </c>
      <c r="H25" s="11"/>
      <c r="I25" s="8" t="s">
        <v>107</v>
      </c>
      <c r="J25" s="4" t="s">
        <v>13</v>
      </c>
      <c r="K25" s="8" t="s">
        <v>20</v>
      </c>
      <c r="L25" s="11">
        <v>0</v>
      </c>
      <c r="M25" s="34">
        <f t="shared" si="2"/>
        <v>3803.8800000000015</v>
      </c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v>57.39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6" x14ac:dyDescent="0.25">
      <c r="A26" s="5">
        <v>44330</v>
      </c>
      <c r="B26" s="5"/>
      <c r="C26" s="8" t="s">
        <v>159</v>
      </c>
      <c r="D26" s="28" t="s">
        <v>8</v>
      </c>
      <c r="E26" s="20" t="s">
        <v>108</v>
      </c>
      <c r="F26" s="3" t="s">
        <v>90</v>
      </c>
      <c r="G26" s="11">
        <v>30.84</v>
      </c>
      <c r="I26" s="8" t="s">
        <v>109</v>
      </c>
      <c r="J26" s="4" t="s">
        <v>44</v>
      </c>
      <c r="K26" s="8" t="s">
        <v>158</v>
      </c>
      <c r="L26" s="11">
        <v>5.14</v>
      </c>
      <c r="M26" s="34">
        <f t="shared" si="2"/>
        <v>3773.0400000000013</v>
      </c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>
        <v>25.7</v>
      </c>
      <c r="AS26" s="11"/>
    </row>
    <row r="27" spans="1:46" x14ac:dyDescent="0.25">
      <c r="A27" s="5">
        <v>44333</v>
      </c>
      <c r="B27" s="5"/>
      <c r="C27" s="8" t="s">
        <v>159</v>
      </c>
      <c r="D27" s="28" t="s">
        <v>14</v>
      </c>
      <c r="E27" s="20" t="s">
        <v>37</v>
      </c>
      <c r="F27" s="3" t="s">
        <v>38</v>
      </c>
      <c r="G27" s="11">
        <v>20.010000000000002</v>
      </c>
      <c r="I27" s="8" t="s">
        <v>111</v>
      </c>
      <c r="J27" s="4" t="s">
        <v>44</v>
      </c>
      <c r="K27" s="8" t="s">
        <v>112</v>
      </c>
      <c r="L27" s="11">
        <v>0.95</v>
      </c>
      <c r="M27" s="34">
        <f t="shared" si="2"/>
        <v>3753.0300000000011</v>
      </c>
      <c r="N27" s="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v>19.059999999999999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6" x14ac:dyDescent="0.25">
      <c r="A28" s="5">
        <v>44333</v>
      </c>
      <c r="B28" s="5"/>
      <c r="C28" s="8" t="s">
        <v>159</v>
      </c>
      <c r="D28" s="28" t="s">
        <v>14</v>
      </c>
      <c r="E28" s="20" t="s">
        <v>37</v>
      </c>
      <c r="F28" s="3" t="s">
        <v>39</v>
      </c>
      <c r="G28" s="11">
        <v>110.01</v>
      </c>
      <c r="I28" s="8" t="s">
        <v>113</v>
      </c>
      <c r="J28" s="4" t="s">
        <v>44</v>
      </c>
      <c r="K28" s="8" t="s">
        <v>112</v>
      </c>
      <c r="L28" s="11">
        <v>5.24</v>
      </c>
      <c r="M28" s="34">
        <f t="shared" si="2"/>
        <v>3643.0200000000009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>
        <v>104.77</v>
      </c>
      <c r="AN28" s="11"/>
      <c r="AO28" s="11"/>
      <c r="AP28" s="11"/>
      <c r="AQ28" s="11"/>
      <c r="AR28" s="11"/>
      <c r="AS28" s="11"/>
    </row>
    <row r="29" spans="1:46" x14ac:dyDescent="0.25">
      <c r="A29" s="5">
        <v>44333</v>
      </c>
      <c r="B29" s="5"/>
      <c r="C29" s="8" t="s">
        <v>160</v>
      </c>
      <c r="D29" s="28" t="s">
        <v>14</v>
      </c>
      <c r="E29" s="20" t="s">
        <v>45</v>
      </c>
      <c r="F29" s="3" t="s">
        <v>114</v>
      </c>
      <c r="G29" s="11">
        <v>280</v>
      </c>
      <c r="H29" s="11"/>
      <c r="I29" s="8" t="s">
        <v>115</v>
      </c>
      <c r="J29" s="4" t="s">
        <v>13</v>
      </c>
      <c r="K29" s="8" t="s">
        <v>20</v>
      </c>
      <c r="L29" s="11">
        <v>0</v>
      </c>
      <c r="M29" s="34">
        <f t="shared" si="2"/>
        <v>3363.0200000000009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280</v>
      </c>
      <c r="AR29" s="11"/>
      <c r="AS29" s="11"/>
    </row>
    <row r="30" spans="1:46" x14ac:dyDescent="0.25">
      <c r="A30" s="5">
        <v>44333</v>
      </c>
      <c r="B30" s="5"/>
      <c r="C30" s="8" t="s">
        <v>160</v>
      </c>
      <c r="D30" s="28" t="s">
        <v>14</v>
      </c>
      <c r="E30" s="20" t="s">
        <v>116</v>
      </c>
      <c r="F30" s="3" t="s">
        <v>117</v>
      </c>
      <c r="G30" s="11">
        <v>720</v>
      </c>
      <c r="H30" s="11"/>
      <c r="I30" s="8" t="s">
        <v>118</v>
      </c>
      <c r="J30" s="4" t="s">
        <v>44</v>
      </c>
      <c r="K30" s="8" t="s">
        <v>119</v>
      </c>
      <c r="L30" s="11">
        <v>120</v>
      </c>
      <c r="M30" s="34">
        <f t="shared" si="2"/>
        <v>2643.0200000000009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>
        <v>600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6" x14ac:dyDescent="0.25">
      <c r="A31" s="5">
        <v>44333</v>
      </c>
      <c r="B31" s="5"/>
      <c r="C31" s="8" t="s">
        <v>160</v>
      </c>
      <c r="D31" s="28" t="s">
        <v>14</v>
      </c>
      <c r="E31" s="20" t="s">
        <v>58</v>
      </c>
      <c r="F31" s="3" t="s">
        <v>120</v>
      </c>
      <c r="G31" s="11">
        <v>40</v>
      </c>
      <c r="H31" s="11"/>
      <c r="I31" s="8" t="s">
        <v>121</v>
      </c>
      <c r="J31" s="4" t="s">
        <v>13</v>
      </c>
      <c r="K31" s="8" t="s">
        <v>20</v>
      </c>
      <c r="L31" s="11">
        <v>0</v>
      </c>
      <c r="M31" s="34">
        <f t="shared" si="2"/>
        <v>2603.0200000000009</v>
      </c>
      <c r="O31" s="11"/>
      <c r="P31" s="11"/>
      <c r="Q31" s="11"/>
      <c r="R31" s="11"/>
      <c r="S31" s="11"/>
      <c r="T31" s="11"/>
      <c r="U31" s="11">
        <v>40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6" x14ac:dyDescent="0.25">
      <c r="A32" s="5">
        <v>44335</v>
      </c>
      <c r="B32" s="5"/>
      <c r="C32" s="8" t="s">
        <v>160</v>
      </c>
      <c r="D32" s="28" t="s">
        <v>14</v>
      </c>
      <c r="E32" s="20" t="s">
        <v>122</v>
      </c>
      <c r="F32" s="3" t="s">
        <v>123</v>
      </c>
      <c r="G32" s="11">
        <v>17.989999999999998</v>
      </c>
      <c r="H32" s="11"/>
      <c r="I32" s="8" t="s">
        <v>124</v>
      </c>
      <c r="J32" s="4" t="s">
        <v>44</v>
      </c>
      <c r="K32" s="8" t="s">
        <v>125</v>
      </c>
      <c r="L32" s="11">
        <v>0.83</v>
      </c>
      <c r="M32" s="34">
        <f t="shared" si="2"/>
        <v>2585.0300000000011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>
        <v>17.16</v>
      </c>
    </row>
    <row r="33" spans="1:46" x14ac:dyDescent="0.25">
      <c r="A33" s="5">
        <v>44335</v>
      </c>
      <c r="B33" s="5"/>
      <c r="C33" s="8" t="s">
        <v>160</v>
      </c>
      <c r="D33" s="28" t="s">
        <v>14</v>
      </c>
      <c r="E33" s="20" t="s">
        <v>7</v>
      </c>
      <c r="F33" s="3" t="s">
        <v>127</v>
      </c>
      <c r="G33" s="11">
        <v>22.5</v>
      </c>
      <c r="H33" s="11"/>
      <c r="I33" s="8" t="s">
        <v>128</v>
      </c>
      <c r="J33" s="4" t="s">
        <v>13</v>
      </c>
      <c r="K33" s="8" t="s">
        <v>20</v>
      </c>
      <c r="L33" s="11">
        <v>0</v>
      </c>
      <c r="M33" s="34">
        <f t="shared" si="2"/>
        <v>2562.5300000000011</v>
      </c>
      <c r="O33" s="11"/>
      <c r="P33" s="11"/>
      <c r="Q33" s="11"/>
      <c r="R33" s="11"/>
      <c r="S33" s="11"/>
      <c r="T33" s="11"/>
      <c r="U33" s="11"/>
      <c r="V33" s="11"/>
      <c r="W33" s="11"/>
      <c r="X33" s="11">
        <v>22.5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6" x14ac:dyDescent="0.25">
      <c r="A34" s="5">
        <v>44340</v>
      </c>
      <c r="B34" s="5"/>
      <c r="C34" s="8" t="s">
        <v>160</v>
      </c>
      <c r="D34" s="28" t="s">
        <v>8</v>
      </c>
      <c r="E34" s="20" t="s">
        <v>129</v>
      </c>
      <c r="F34" s="3" t="s">
        <v>130</v>
      </c>
      <c r="G34" s="11">
        <v>37.08</v>
      </c>
      <c r="H34" s="11"/>
      <c r="I34" s="8" t="s">
        <v>131</v>
      </c>
      <c r="J34" s="4" t="s">
        <v>44</v>
      </c>
      <c r="K34">
        <v>250872112</v>
      </c>
      <c r="L34" s="11">
        <v>6.18</v>
      </c>
      <c r="M34" s="34">
        <f t="shared" si="2"/>
        <v>2525.4500000000012</v>
      </c>
      <c r="O34" s="11">
        <v>30.9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6" x14ac:dyDescent="0.25">
      <c r="A35" s="5">
        <v>44341</v>
      </c>
      <c r="B35" s="5"/>
      <c r="C35" s="8" t="s">
        <v>160</v>
      </c>
      <c r="D35" s="28" t="s">
        <v>14</v>
      </c>
      <c r="E35" s="20" t="s">
        <v>133</v>
      </c>
      <c r="F35" s="3" t="s">
        <v>134</v>
      </c>
      <c r="G35" s="11">
        <v>72</v>
      </c>
      <c r="H35" s="11"/>
      <c r="I35" s="8" t="s">
        <v>132</v>
      </c>
      <c r="J35" s="4" t="s">
        <v>44</v>
      </c>
      <c r="K35">
        <v>119106690</v>
      </c>
      <c r="L35" s="11">
        <v>12</v>
      </c>
      <c r="M35" s="34">
        <f t="shared" si="2"/>
        <v>2453.4500000000012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>
        <v>60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6" x14ac:dyDescent="0.25">
      <c r="A36" s="5">
        <v>44342</v>
      </c>
      <c r="B36" s="5"/>
      <c r="C36" s="8" t="s">
        <v>160</v>
      </c>
      <c r="D36" s="28" t="s">
        <v>8</v>
      </c>
      <c r="E36" s="20" t="s">
        <v>135</v>
      </c>
      <c r="F36" s="3" t="s">
        <v>136</v>
      </c>
      <c r="G36" s="11">
        <v>17.420000000000002</v>
      </c>
      <c r="H36" s="11"/>
      <c r="I36" s="8" t="s">
        <v>137</v>
      </c>
      <c r="J36" s="4" t="s">
        <v>44</v>
      </c>
      <c r="K36">
        <v>536153357</v>
      </c>
      <c r="L36" s="11">
        <v>2.9</v>
      </c>
      <c r="M36" s="34">
        <f t="shared" si="2"/>
        <v>2436.0300000000011</v>
      </c>
      <c r="O36" s="11">
        <v>14.52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x14ac:dyDescent="0.25">
      <c r="A37" s="37">
        <v>44344</v>
      </c>
      <c r="B37" s="37"/>
      <c r="C37" s="8" t="s">
        <v>160</v>
      </c>
      <c r="D37" s="28" t="s">
        <v>14</v>
      </c>
      <c r="E37" s="20" t="s">
        <v>45</v>
      </c>
      <c r="F37" s="3" t="s">
        <v>139</v>
      </c>
      <c r="G37" s="11">
        <v>623.08000000000004</v>
      </c>
      <c r="H37" s="11"/>
      <c r="I37" s="8" t="s">
        <v>140</v>
      </c>
      <c r="J37" s="4" t="s">
        <v>13</v>
      </c>
      <c r="K37" t="s">
        <v>20</v>
      </c>
      <c r="L37" s="11">
        <v>0</v>
      </c>
      <c r="M37" s="34">
        <f t="shared" si="2"/>
        <v>1812.9500000000012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>
        <v>623.08000000000004</v>
      </c>
      <c r="AP37" s="11"/>
      <c r="AQ37" s="11"/>
      <c r="AR37" s="11"/>
      <c r="AS37" s="11"/>
      <c r="AT37" s="11"/>
    </row>
    <row r="38" spans="1:46" x14ac:dyDescent="0.25">
      <c r="A38" s="37">
        <v>44344</v>
      </c>
      <c r="B38" s="37"/>
      <c r="C38" s="8" t="s">
        <v>160</v>
      </c>
      <c r="D38" s="28" t="s">
        <v>14</v>
      </c>
      <c r="E38" s="20" t="s">
        <v>46</v>
      </c>
      <c r="F38" s="3" t="s">
        <v>138</v>
      </c>
      <c r="G38" s="11">
        <v>490.6</v>
      </c>
      <c r="H38" s="11"/>
      <c r="I38" s="8" t="s">
        <v>141</v>
      </c>
      <c r="J38" s="4" t="s">
        <v>13</v>
      </c>
      <c r="K38" t="s">
        <v>20</v>
      </c>
      <c r="L38" s="11">
        <v>0</v>
      </c>
      <c r="M38" s="34">
        <f t="shared" si="2"/>
        <v>1322.3500000000013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>
        <v>490.6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x14ac:dyDescent="0.25">
      <c r="A39" s="37">
        <v>44348</v>
      </c>
      <c r="B39" s="37"/>
      <c r="C39" s="8" t="s">
        <v>160</v>
      </c>
      <c r="D39" s="28" t="s">
        <v>16</v>
      </c>
      <c r="E39" s="20" t="s">
        <v>15</v>
      </c>
      <c r="F39" s="3" t="s">
        <v>26</v>
      </c>
      <c r="G39" s="11">
        <v>10</v>
      </c>
      <c r="H39" s="11"/>
      <c r="I39" s="8" t="s">
        <v>20</v>
      </c>
      <c r="J39" s="4" t="s">
        <v>142</v>
      </c>
      <c r="K39" t="s">
        <v>20</v>
      </c>
      <c r="L39" s="11">
        <v>0</v>
      </c>
      <c r="M39" s="21">
        <f>SUM(M38-G39)</f>
        <v>1312.3500000000013</v>
      </c>
      <c r="O39" s="11">
        <v>10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x14ac:dyDescent="0.25">
      <c r="A40" s="37">
        <v>44348</v>
      </c>
      <c r="B40" s="37"/>
      <c r="C40" s="8" t="s">
        <v>160</v>
      </c>
      <c r="D40" s="28" t="s">
        <v>42</v>
      </c>
      <c r="E40" s="20" t="s">
        <v>20</v>
      </c>
      <c r="F40" s="3" t="s">
        <v>43</v>
      </c>
      <c r="G40" s="11"/>
      <c r="H40" s="11">
        <v>3000</v>
      </c>
      <c r="I40" s="8" t="s">
        <v>20</v>
      </c>
      <c r="J40" s="4" t="s">
        <v>13</v>
      </c>
      <c r="K40" t="s">
        <v>20</v>
      </c>
      <c r="L40" s="11">
        <v>0</v>
      </c>
      <c r="M40" s="21">
        <f>SUM(M39+H40)</f>
        <v>4312.3500000000013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x14ac:dyDescent="0.25">
      <c r="A41" s="37">
        <v>44348</v>
      </c>
      <c r="B41" s="37"/>
      <c r="C41" s="8" t="s">
        <v>160</v>
      </c>
      <c r="D41" s="28" t="s">
        <v>8</v>
      </c>
      <c r="E41" s="20" t="s">
        <v>91</v>
      </c>
      <c r="F41" s="3" t="s">
        <v>145</v>
      </c>
      <c r="G41" s="11">
        <v>14.39</v>
      </c>
      <c r="H41" s="11"/>
      <c r="I41" s="8" t="s">
        <v>150</v>
      </c>
      <c r="J41" s="4" t="s">
        <v>44</v>
      </c>
      <c r="K41" s="32" t="s">
        <v>93</v>
      </c>
      <c r="L41" s="11">
        <v>2.4</v>
      </c>
      <c r="M41" s="25">
        <f>SUM(M40-G41)</f>
        <v>4297.9600000000009</v>
      </c>
      <c r="N41" s="6" t="s">
        <v>161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>
        <v>11.99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x14ac:dyDescent="0.25">
      <c r="A42" s="37">
        <v>44350</v>
      </c>
      <c r="B42" s="37"/>
      <c r="C42" s="8" t="s">
        <v>227</v>
      </c>
      <c r="D42" s="28" t="s">
        <v>14</v>
      </c>
      <c r="E42" s="20" t="s">
        <v>146</v>
      </c>
      <c r="F42" s="3" t="s">
        <v>147</v>
      </c>
      <c r="G42" s="11">
        <v>727.39</v>
      </c>
      <c r="H42" s="11"/>
      <c r="I42" s="8" t="s">
        <v>151</v>
      </c>
      <c r="J42" s="4" t="s">
        <v>44</v>
      </c>
      <c r="K42">
        <v>559097889</v>
      </c>
      <c r="L42" s="11">
        <v>34.64</v>
      </c>
      <c r="M42" s="21">
        <f t="shared" ref="M42:M45" si="3">SUM(M41-G42)</f>
        <v>3570.5700000000011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>
        <v>692.75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x14ac:dyDescent="0.25">
      <c r="A43" s="37">
        <v>44350</v>
      </c>
      <c r="B43" s="37"/>
      <c r="C43" s="8" t="s">
        <v>227</v>
      </c>
      <c r="D43" s="28" t="s">
        <v>14</v>
      </c>
      <c r="E43" s="20" t="s">
        <v>148</v>
      </c>
      <c r="F43" s="3" t="s">
        <v>149</v>
      </c>
      <c r="G43" s="11">
        <v>1680</v>
      </c>
      <c r="H43" s="11"/>
      <c r="I43" s="8" t="s">
        <v>152</v>
      </c>
      <c r="J43" s="4" t="s">
        <v>44</v>
      </c>
      <c r="K43">
        <v>721404772</v>
      </c>
      <c r="L43" s="11">
        <v>280</v>
      </c>
      <c r="M43" s="21">
        <f t="shared" si="3"/>
        <v>1890.5700000000011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>
        <v>1400</v>
      </c>
      <c r="AM43" s="11"/>
      <c r="AN43" s="11"/>
      <c r="AO43" s="11"/>
      <c r="AP43" s="11"/>
      <c r="AQ43" s="11"/>
      <c r="AR43" s="11"/>
      <c r="AS43" s="11"/>
      <c r="AT43" s="11"/>
    </row>
    <row r="44" spans="1:46" x14ac:dyDescent="0.25">
      <c r="A44" s="37">
        <v>44354</v>
      </c>
      <c r="B44" s="37"/>
      <c r="C44" s="8" t="s">
        <v>227</v>
      </c>
      <c r="D44" s="28" t="s">
        <v>8</v>
      </c>
      <c r="E44" s="20" t="s">
        <v>87</v>
      </c>
      <c r="F44" s="3" t="s">
        <v>88</v>
      </c>
      <c r="G44" s="11">
        <v>9.24</v>
      </c>
      <c r="H44" s="11"/>
      <c r="I44" s="8" t="s">
        <v>154</v>
      </c>
      <c r="J44" s="4" t="s">
        <v>44</v>
      </c>
      <c r="K44">
        <v>684966762</v>
      </c>
      <c r="L44" s="11">
        <v>0.44</v>
      </c>
      <c r="M44" s="21">
        <f t="shared" si="3"/>
        <v>1881.3300000000011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8.8000000000000007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x14ac:dyDescent="0.25">
      <c r="A45" s="37">
        <v>44354</v>
      </c>
      <c r="B45" s="37"/>
      <c r="C45" s="8" t="s">
        <v>227</v>
      </c>
      <c r="D45" s="28" t="s">
        <v>8</v>
      </c>
      <c r="E45" s="20" t="s">
        <v>29</v>
      </c>
      <c r="F45" s="3" t="s">
        <v>155</v>
      </c>
      <c r="G45" s="11">
        <v>6</v>
      </c>
      <c r="H45" s="11"/>
      <c r="I45" s="8" t="s">
        <v>156</v>
      </c>
      <c r="J45" s="4" t="s">
        <v>13</v>
      </c>
      <c r="K45" t="s">
        <v>20</v>
      </c>
      <c r="L45" s="11">
        <v>0</v>
      </c>
      <c r="M45" s="21">
        <f t="shared" si="3"/>
        <v>1875.3300000000011</v>
      </c>
      <c r="O45" s="11">
        <v>6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x14ac:dyDescent="0.25">
      <c r="A46" s="37">
        <v>44356</v>
      </c>
      <c r="B46" s="37"/>
      <c r="C46" s="8" t="s">
        <v>227</v>
      </c>
      <c r="D46" s="28" t="s">
        <v>42</v>
      </c>
      <c r="E46" s="20" t="s">
        <v>162</v>
      </c>
      <c r="F46" s="3" t="s">
        <v>259</v>
      </c>
      <c r="G46" s="11"/>
      <c r="H46" s="11">
        <v>447</v>
      </c>
      <c r="I46" s="8" t="s">
        <v>20</v>
      </c>
      <c r="J46" s="4" t="s">
        <v>20</v>
      </c>
      <c r="K46" t="s">
        <v>20</v>
      </c>
      <c r="L46" s="11">
        <v>0</v>
      </c>
      <c r="M46" s="21">
        <f>SUM(M45+H46)</f>
        <v>2322.3300000000008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x14ac:dyDescent="0.25">
      <c r="A47" s="37">
        <v>44357</v>
      </c>
      <c r="B47" s="37"/>
      <c r="C47" s="8" t="s">
        <v>227</v>
      </c>
      <c r="D47" s="28" t="s">
        <v>14</v>
      </c>
      <c r="E47" s="20" t="s">
        <v>45</v>
      </c>
      <c r="F47" s="3" t="s">
        <v>114</v>
      </c>
      <c r="G47" s="11">
        <v>295</v>
      </c>
      <c r="H47" s="11"/>
      <c r="I47" s="8" t="s">
        <v>163</v>
      </c>
      <c r="J47" s="4" t="s">
        <v>13</v>
      </c>
      <c r="K47" t="s">
        <v>20</v>
      </c>
      <c r="L47" s="11">
        <v>0</v>
      </c>
      <c r="M47" s="21">
        <f>SUM(M46-G47)</f>
        <v>2027.3300000000008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295</v>
      </c>
      <c r="AR47" s="11"/>
      <c r="AS47" s="11"/>
      <c r="AT47" s="11"/>
    </row>
    <row r="48" spans="1:46" x14ac:dyDescent="0.25">
      <c r="A48" s="37">
        <v>44357</v>
      </c>
      <c r="B48" s="37"/>
      <c r="C48" s="8" t="s">
        <v>227</v>
      </c>
      <c r="D48" s="28" t="s">
        <v>14</v>
      </c>
      <c r="E48" s="20" t="s">
        <v>37</v>
      </c>
      <c r="F48" s="3" t="s">
        <v>38</v>
      </c>
      <c r="G48" s="11">
        <v>25.53</v>
      </c>
      <c r="H48" s="11"/>
      <c r="I48" s="8" t="s">
        <v>164</v>
      </c>
      <c r="J48" s="4" t="s">
        <v>44</v>
      </c>
      <c r="K48">
        <v>559097889</v>
      </c>
      <c r="L48" s="11">
        <v>1.22</v>
      </c>
      <c r="M48" s="21">
        <f>SUM(M47-G48)</f>
        <v>2001.8000000000009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v>24.31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x14ac:dyDescent="0.25">
      <c r="A49" s="37">
        <v>44361</v>
      </c>
      <c r="B49" s="37"/>
      <c r="C49" s="8" t="s">
        <v>227</v>
      </c>
      <c r="D49" s="28" t="s">
        <v>8</v>
      </c>
      <c r="E49" s="20" t="s">
        <v>165</v>
      </c>
      <c r="F49" s="3" t="s">
        <v>166</v>
      </c>
      <c r="G49" s="11">
        <v>3</v>
      </c>
      <c r="H49" s="11"/>
      <c r="I49" s="8" t="s">
        <v>167</v>
      </c>
      <c r="J49" s="4" t="s">
        <v>13</v>
      </c>
      <c r="K49" t="s">
        <v>20</v>
      </c>
      <c r="L49" s="11">
        <v>0</v>
      </c>
      <c r="M49" s="21">
        <f t="shared" ref="M49:M51" si="4">SUM(M48-G49)</f>
        <v>1998.8000000000009</v>
      </c>
      <c r="O49" s="11">
        <v>3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x14ac:dyDescent="0.25">
      <c r="A50" s="37">
        <v>44362</v>
      </c>
      <c r="B50" s="37"/>
      <c r="C50" s="8" t="s">
        <v>227</v>
      </c>
      <c r="D50" s="28" t="s">
        <v>14</v>
      </c>
      <c r="E50" s="20" t="s">
        <v>168</v>
      </c>
      <c r="F50" s="3" t="s">
        <v>169</v>
      </c>
      <c r="G50" s="11">
        <v>176.72</v>
      </c>
      <c r="H50" s="11"/>
      <c r="I50" s="8" t="s">
        <v>170</v>
      </c>
      <c r="J50" s="4" t="s">
        <v>44</v>
      </c>
      <c r="K50">
        <v>259107749</v>
      </c>
      <c r="L50" s="11">
        <v>29.45</v>
      </c>
      <c r="M50" s="21">
        <f t="shared" si="4"/>
        <v>1822.0800000000008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>
        <v>147.27000000000001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x14ac:dyDescent="0.25">
      <c r="A51" s="37">
        <v>44368</v>
      </c>
      <c r="B51" s="37"/>
      <c r="C51" s="8" t="s">
        <v>227</v>
      </c>
      <c r="D51" s="28" t="s">
        <v>8</v>
      </c>
      <c r="E51" s="20" t="s">
        <v>171</v>
      </c>
      <c r="F51" s="3" t="s">
        <v>106</v>
      </c>
      <c r="G51" s="11">
        <v>29.51</v>
      </c>
      <c r="H51" s="11"/>
      <c r="I51" s="8" t="s">
        <v>172</v>
      </c>
      <c r="J51" s="4" t="s">
        <v>44</v>
      </c>
      <c r="K51">
        <v>166813937</v>
      </c>
      <c r="L51" s="11">
        <v>4.92</v>
      </c>
      <c r="M51" s="21">
        <f t="shared" si="4"/>
        <v>1792.5700000000008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24.59</v>
      </c>
      <c r="AQ51" s="11"/>
      <c r="AR51" s="11"/>
      <c r="AS51" s="11"/>
      <c r="AT51" s="11"/>
    </row>
    <row r="52" spans="1:46" x14ac:dyDescent="0.25">
      <c r="A52" s="37">
        <v>44369</v>
      </c>
      <c r="B52" s="37"/>
      <c r="C52" s="8" t="s">
        <v>227</v>
      </c>
      <c r="D52" s="28" t="s">
        <v>42</v>
      </c>
      <c r="E52" s="20" t="s">
        <v>20</v>
      </c>
      <c r="F52" s="3" t="s">
        <v>43</v>
      </c>
      <c r="G52" s="11"/>
      <c r="H52" s="11">
        <v>2000</v>
      </c>
      <c r="I52" s="8" t="s">
        <v>20</v>
      </c>
      <c r="J52" s="4" t="s">
        <v>13</v>
      </c>
      <c r="K52" t="s">
        <v>20</v>
      </c>
      <c r="L52" s="11">
        <v>0</v>
      </c>
      <c r="M52" s="21">
        <f>SUM(M51+H52)</f>
        <v>3792.5700000000006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x14ac:dyDescent="0.25">
      <c r="A53" s="37">
        <v>44370</v>
      </c>
      <c r="B53" s="37"/>
      <c r="C53" s="8" t="s">
        <v>227</v>
      </c>
      <c r="D53" s="28" t="s">
        <v>34</v>
      </c>
      <c r="E53" s="20" t="s">
        <v>35</v>
      </c>
      <c r="F53" s="3" t="s">
        <v>36</v>
      </c>
      <c r="G53" s="11">
        <v>57.39</v>
      </c>
      <c r="H53" s="11"/>
      <c r="I53" s="8" t="s">
        <v>173</v>
      </c>
      <c r="J53" s="4" t="s">
        <v>13</v>
      </c>
      <c r="K53" t="s">
        <v>20</v>
      </c>
      <c r="L53" s="11">
        <v>0</v>
      </c>
      <c r="M53" s="21">
        <f>SUM(M52-G53)</f>
        <v>3735.1800000000007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v>57.39</v>
      </c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x14ac:dyDescent="0.25">
      <c r="A54" s="37">
        <v>44371</v>
      </c>
      <c r="B54" s="37"/>
      <c r="C54" s="8" t="s">
        <v>229</v>
      </c>
      <c r="D54" s="28" t="s">
        <v>14</v>
      </c>
      <c r="E54" s="20" t="s">
        <v>168</v>
      </c>
      <c r="F54" s="3" t="s">
        <v>174</v>
      </c>
      <c r="G54" s="11">
        <v>331</v>
      </c>
      <c r="H54" s="11"/>
      <c r="I54" s="8" t="s">
        <v>175</v>
      </c>
      <c r="J54" s="4" t="s">
        <v>13</v>
      </c>
      <c r="K54" t="s">
        <v>20</v>
      </c>
      <c r="L54" s="11">
        <v>0</v>
      </c>
      <c r="M54" s="21">
        <f t="shared" ref="M54:M68" si="5">SUM(M53-G54)</f>
        <v>3404.1800000000007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>
        <v>331</v>
      </c>
      <c r="AM54" s="11"/>
      <c r="AN54" s="11"/>
      <c r="AO54" s="11"/>
      <c r="AP54" s="11"/>
      <c r="AQ54" s="11"/>
      <c r="AR54" s="11"/>
      <c r="AS54" s="11"/>
      <c r="AT54" s="11"/>
    </row>
    <row r="55" spans="1:46" x14ac:dyDescent="0.25">
      <c r="A55" s="37">
        <v>44371</v>
      </c>
      <c r="B55" s="37"/>
      <c r="C55" s="8" t="s">
        <v>229</v>
      </c>
      <c r="D55" s="28" t="s">
        <v>14</v>
      </c>
      <c r="E55" s="20" t="s">
        <v>176</v>
      </c>
      <c r="F55" s="3" t="s">
        <v>184</v>
      </c>
      <c r="G55" s="11">
        <v>120</v>
      </c>
      <c r="H55" s="11"/>
      <c r="I55" s="8" t="s">
        <v>177</v>
      </c>
      <c r="J55" s="4" t="s">
        <v>13</v>
      </c>
      <c r="K55" t="s">
        <v>20</v>
      </c>
      <c r="L55" s="11">
        <v>0</v>
      </c>
      <c r="M55" s="21">
        <f t="shared" si="5"/>
        <v>3284.1800000000007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>
        <v>120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x14ac:dyDescent="0.25">
      <c r="A56" s="37">
        <v>44371</v>
      </c>
      <c r="B56" s="37"/>
      <c r="C56" s="8" t="s">
        <v>229</v>
      </c>
      <c r="D56" s="28" t="s">
        <v>14</v>
      </c>
      <c r="E56" s="20" t="s">
        <v>57</v>
      </c>
      <c r="F56" s="3" t="s">
        <v>178</v>
      </c>
      <c r="G56" s="11">
        <v>552.20000000000005</v>
      </c>
      <c r="H56" s="11"/>
      <c r="I56" s="8" t="s">
        <v>179</v>
      </c>
      <c r="J56" s="4" t="s">
        <v>13</v>
      </c>
      <c r="K56" t="s">
        <v>20</v>
      </c>
      <c r="L56" s="11">
        <v>0</v>
      </c>
      <c r="M56" s="21">
        <f t="shared" si="5"/>
        <v>2731.9800000000005</v>
      </c>
      <c r="O56" s="11"/>
      <c r="P56" s="11"/>
      <c r="Q56" s="11"/>
      <c r="R56" s="11"/>
      <c r="S56" s="11"/>
      <c r="T56" s="11">
        <v>552.20000000000005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x14ac:dyDescent="0.25">
      <c r="A57" s="37">
        <v>44371</v>
      </c>
      <c r="B57" s="37"/>
      <c r="C57" s="8" t="s">
        <v>229</v>
      </c>
      <c r="D57" s="28" t="s">
        <v>14</v>
      </c>
      <c r="E57" s="20" t="s">
        <v>122</v>
      </c>
      <c r="F57" t="s">
        <v>180</v>
      </c>
      <c r="G57" s="11">
        <v>20</v>
      </c>
      <c r="H57" s="11"/>
      <c r="I57" s="8" t="s">
        <v>181</v>
      </c>
      <c r="J57" s="4" t="s">
        <v>13</v>
      </c>
      <c r="K57" t="s">
        <v>20</v>
      </c>
      <c r="L57" s="11">
        <v>0</v>
      </c>
      <c r="M57" s="21">
        <f t="shared" si="5"/>
        <v>2711.9800000000005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>
        <v>20</v>
      </c>
    </row>
    <row r="58" spans="1:46" x14ac:dyDescent="0.25">
      <c r="A58" s="37">
        <v>44371</v>
      </c>
      <c r="B58" s="37"/>
      <c r="C58" s="8" t="s">
        <v>229</v>
      </c>
      <c r="D58" s="28" t="s">
        <v>14</v>
      </c>
      <c r="E58" s="20" t="s">
        <v>7</v>
      </c>
      <c r="F58" s="3" t="s">
        <v>185</v>
      </c>
      <c r="G58" s="11">
        <v>22.5</v>
      </c>
      <c r="H58" s="11"/>
      <c r="I58" s="8" t="s">
        <v>182</v>
      </c>
      <c r="J58" s="4" t="s">
        <v>13</v>
      </c>
      <c r="K58" t="s">
        <v>20</v>
      </c>
      <c r="L58" s="11">
        <v>0</v>
      </c>
      <c r="M58" s="21">
        <f t="shared" si="5"/>
        <v>2689.4800000000005</v>
      </c>
      <c r="O58" s="11"/>
      <c r="P58" s="11"/>
      <c r="Q58" s="11"/>
      <c r="R58" s="11"/>
      <c r="S58" s="11"/>
      <c r="T58" s="11"/>
      <c r="U58" s="11"/>
      <c r="V58" s="11"/>
      <c r="W58" s="11"/>
      <c r="X58" s="11">
        <v>22.5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x14ac:dyDescent="0.25">
      <c r="A59" s="37">
        <v>44372</v>
      </c>
      <c r="B59" s="37"/>
      <c r="C59" s="8" t="s">
        <v>229</v>
      </c>
      <c r="D59" s="28" t="s">
        <v>16</v>
      </c>
      <c r="E59" s="20" t="s">
        <v>183</v>
      </c>
      <c r="F59" s="3" t="s">
        <v>25</v>
      </c>
      <c r="G59" s="11">
        <v>428</v>
      </c>
      <c r="H59" s="11"/>
      <c r="I59" s="8" t="s">
        <v>20</v>
      </c>
      <c r="J59" s="4" t="s">
        <v>13</v>
      </c>
      <c r="K59" t="s">
        <v>20</v>
      </c>
      <c r="L59" s="11">
        <v>0</v>
      </c>
      <c r="M59" s="21">
        <f t="shared" si="5"/>
        <v>2261.4800000000005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>
        <v>428</v>
      </c>
      <c r="AN59" s="11"/>
      <c r="AO59" s="11"/>
      <c r="AP59" s="11"/>
      <c r="AQ59" s="11"/>
      <c r="AR59" s="11"/>
      <c r="AS59" s="11"/>
      <c r="AT59" s="11"/>
    </row>
    <row r="60" spans="1:46" x14ac:dyDescent="0.25">
      <c r="A60" s="37">
        <v>44375</v>
      </c>
      <c r="B60" s="37"/>
      <c r="C60" s="8" t="s">
        <v>229</v>
      </c>
      <c r="D60" s="28" t="s">
        <v>14</v>
      </c>
      <c r="E60" s="20" t="s">
        <v>45</v>
      </c>
      <c r="F60" s="3" t="s">
        <v>187</v>
      </c>
      <c r="G60" s="11">
        <v>623.08000000000004</v>
      </c>
      <c r="H60" s="11"/>
      <c r="I60" s="8" t="s">
        <v>190</v>
      </c>
      <c r="J60" s="4" t="s">
        <v>13</v>
      </c>
      <c r="K60" t="s">
        <v>20</v>
      </c>
      <c r="L60" s="11">
        <v>0</v>
      </c>
      <c r="M60" s="21">
        <f t="shared" si="5"/>
        <v>1638.4000000000005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>
        <v>623.08000000000004</v>
      </c>
      <c r="AP60" s="11"/>
      <c r="AQ60" s="11"/>
      <c r="AR60" s="11"/>
      <c r="AS60" s="11"/>
      <c r="AT60" s="11"/>
    </row>
    <row r="61" spans="1:46" x14ac:dyDescent="0.25">
      <c r="A61" s="37">
        <v>44375</v>
      </c>
      <c r="B61" s="37"/>
      <c r="C61" s="8" t="s">
        <v>229</v>
      </c>
      <c r="D61" s="28" t="s">
        <v>14</v>
      </c>
      <c r="E61" s="20" t="s">
        <v>15</v>
      </c>
      <c r="F61" s="3" t="s">
        <v>187</v>
      </c>
      <c r="G61" s="11">
        <v>490.4</v>
      </c>
      <c r="H61" s="11"/>
      <c r="I61" s="8" t="s">
        <v>191</v>
      </c>
      <c r="J61" s="4" t="s">
        <v>13</v>
      </c>
      <c r="K61" t="s">
        <v>20</v>
      </c>
      <c r="L61" s="11">
        <v>0</v>
      </c>
      <c r="M61" s="21">
        <f t="shared" si="5"/>
        <v>1148.0000000000005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>
        <v>490.4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x14ac:dyDescent="0.25">
      <c r="A62" s="37">
        <v>44377</v>
      </c>
      <c r="B62" s="37"/>
      <c r="C62" s="8" t="s">
        <v>229</v>
      </c>
      <c r="D62" s="28" t="s">
        <v>8</v>
      </c>
      <c r="E62" s="20" t="s">
        <v>37</v>
      </c>
      <c r="F62" s="3" t="s">
        <v>39</v>
      </c>
      <c r="G62" s="11">
        <v>65.39</v>
      </c>
      <c r="H62" s="11"/>
      <c r="I62" s="8" t="s">
        <v>192</v>
      </c>
      <c r="J62" s="4" t="s">
        <v>13</v>
      </c>
      <c r="K62" t="s">
        <v>20</v>
      </c>
      <c r="L62" s="11">
        <v>0</v>
      </c>
      <c r="M62" s="21">
        <f t="shared" si="5"/>
        <v>1082.6100000000004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>
        <v>65.39</v>
      </c>
      <c r="AN62" s="11"/>
      <c r="AO62" s="11"/>
      <c r="AP62" s="11"/>
      <c r="AQ62" s="11"/>
      <c r="AR62" s="11"/>
      <c r="AS62" s="11"/>
      <c r="AT62" s="11"/>
    </row>
    <row r="63" spans="1:46" x14ac:dyDescent="0.25">
      <c r="A63" s="37">
        <v>44377</v>
      </c>
      <c r="B63" s="37"/>
      <c r="C63" s="8" t="s">
        <v>229</v>
      </c>
      <c r="D63" s="28" t="s">
        <v>8</v>
      </c>
      <c r="E63" s="20" t="s">
        <v>188</v>
      </c>
      <c r="F63" s="3" t="s">
        <v>189</v>
      </c>
      <c r="G63" s="11">
        <v>14.92</v>
      </c>
      <c r="H63" s="11"/>
      <c r="I63" s="8" t="s">
        <v>193</v>
      </c>
      <c r="J63" s="4" t="s">
        <v>44</v>
      </c>
      <c r="K63">
        <v>843629705</v>
      </c>
      <c r="L63" s="11">
        <v>2.48</v>
      </c>
      <c r="M63" s="21">
        <f t="shared" si="5"/>
        <v>1067.6900000000003</v>
      </c>
      <c r="O63" s="11">
        <v>12.44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x14ac:dyDescent="0.25">
      <c r="A64" s="37">
        <v>44378</v>
      </c>
      <c r="B64" s="37"/>
      <c r="C64" s="8" t="s">
        <v>229</v>
      </c>
      <c r="D64" s="28" t="s">
        <v>42</v>
      </c>
      <c r="E64" s="20" t="s">
        <v>15</v>
      </c>
      <c r="F64" s="3" t="s">
        <v>26</v>
      </c>
      <c r="G64" s="11">
        <v>10</v>
      </c>
      <c r="H64" s="11"/>
      <c r="I64" s="8" t="s">
        <v>20</v>
      </c>
      <c r="J64" s="4" t="s">
        <v>13</v>
      </c>
      <c r="K64" t="s">
        <v>20</v>
      </c>
      <c r="L64" s="11">
        <v>0</v>
      </c>
      <c r="M64" s="25">
        <f t="shared" si="5"/>
        <v>1057.6900000000003</v>
      </c>
      <c r="N64" s="6" t="s">
        <v>201</v>
      </c>
      <c r="O64" s="11">
        <v>10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x14ac:dyDescent="0.25">
      <c r="A65" s="37">
        <v>44382</v>
      </c>
      <c r="B65" s="37"/>
      <c r="C65" s="8" t="s">
        <v>228</v>
      </c>
      <c r="D65" s="28" t="s">
        <v>8</v>
      </c>
      <c r="E65" s="20" t="s">
        <v>29</v>
      </c>
      <c r="F65" s="3" t="s">
        <v>194</v>
      </c>
      <c r="G65" s="11">
        <v>6</v>
      </c>
      <c r="H65" s="11"/>
      <c r="I65" s="8" t="s">
        <v>195</v>
      </c>
      <c r="J65" s="4" t="s">
        <v>13</v>
      </c>
      <c r="K65" t="s">
        <v>20</v>
      </c>
      <c r="L65" s="11">
        <v>0</v>
      </c>
      <c r="M65" s="21">
        <f t="shared" si="5"/>
        <v>1051.6900000000003</v>
      </c>
      <c r="O65" s="11">
        <v>6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x14ac:dyDescent="0.25">
      <c r="A66" s="37">
        <v>44383</v>
      </c>
      <c r="B66" s="37"/>
      <c r="C66" s="8" t="s">
        <v>228</v>
      </c>
      <c r="D66" s="28" t="s">
        <v>14</v>
      </c>
      <c r="E66" s="20" t="s">
        <v>37</v>
      </c>
      <c r="F66" s="3" t="s">
        <v>38</v>
      </c>
      <c r="G66" s="11">
        <v>6.15</v>
      </c>
      <c r="H66" s="11"/>
      <c r="I66" s="8" t="s">
        <v>196</v>
      </c>
      <c r="J66" s="4" t="s">
        <v>44</v>
      </c>
      <c r="K66">
        <v>559097889</v>
      </c>
      <c r="L66" s="11">
        <v>0.28999999999999998</v>
      </c>
      <c r="M66" s="21">
        <f t="shared" si="5"/>
        <v>1045.5400000000002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>
        <v>5.86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x14ac:dyDescent="0.25">
      <c r="A67" s="37">
        <v>44383</v>
      </c>
      <c r="B67" s="37"/>
      <c r="C67" s="8" t="s">
        <v>228</v>
      </c>
      <c r="D67" s="28" t="s">
        <v>34</v>
      </c>
      <c r="E67" s="20" t="s">
        <v>87</v>
      </c>
      <c r="F67" s="3" t="s">
        <v>88</v>
      </c>
      <c r="G67" s="11">
        <v>8.9600000000000009</v>
      </c>
      <c r="H67" s="11"/>
      <c r="I67" s="8" t="s">
        <v>197</v>
      </c>
      <c r="J67" s="4" t="s">
        <v>44</v>
      </c>
      <c r="K67">
        <v>684966762</v>
      </c>
      <c r="L67" s="11">
        <v>0.43</v>
      </c>
      <c r="M67" s="21">
        <f t="shared" si="5"/>
        <v>1036.5800000000002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8.5299999999999994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x14ac:dyDescent="0.25">
      <c r="A68" s="37">
        <v>44385</v>
      </c>
      <c r="B68" s="37"/>
      <c r="C68" s="8" t="s">
        <v>228</v>
      </c>
      <c r="D68" s="28" t="s">
        <v>8</v>
      </c>
      <c r="E68" s="20" t="s">
        <v>198</v>
      </c>
      <c r="F68" s="3" t="s">
        <v>199</v>
      </c>
      <c r="G68" s="11">
        <v>106.56</v>
      </c>
      <c r="H68" s="11"/>
      <c r="I68" s="8" t="s">
        <v>200</v>
      </c>
      <c r="J68" s="4" t="s">
        <v>44</v>
      </c>
      <c r="K68">
        <v>823841235</v>
      </c>
      <c r="L68" s="11">
        <v>17.760000000000002</v>
      </c>
      <c r="M68" s="21">
        <f t="shared" si="5"/>
        <v>930.02000000000021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>
        <v>88.8</v>
      </c>
      <c r="AS68" s="11"/>
      <c r="AT68" s="11"/>
    </row>
    <row r="69" spans="1:46" x14ac:dyDescent="0.25">
      <c r="A69" s="37">
        <v>44386</v>
      </c>
      <c r="B69" s="37"/>
      <c r="C69" s="8" t="s">
        <v>228</v>
      </c>
      <c r="D69" s="28" t="s">
        <v>42</v>
      </c>
      <c r="E69" s="20" t="s">
        <v>20</v>
      </c>
      <c r="F69" s="3" t="s">
        <v>43</v>
      </c>
      <c r="G69" s="11"/>
      <c r="H69" s="11">
        <v>2000</v>
      </c>
      <c r="I69" s="8" t="s">
        <v>20</v>
      </c>
      <c r="J69" s="4" t="s">
        <v>13</v>
      </c>
      <c r="K69" t="s">
        <v>20</v>
      </c>
      <c r="L69" s="11">
        <v>0</v>
      </c>
      <c r="M69" s="21">
        <f>SUM(M68+H69)</f>
        <v>2930.0200000000004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x14ac:dyDescent="0.25">
      <c r="A70" s="37">
        <v>44396</v>
      </c>
      <c r="B70" s="37"/>
      <c r="C70" s="8" t="s">
        <v>228</v>
      </c>
      <c r="D70" s="28" t="s">
        <v>8</v>
      </c>
      <c r="E70" s="3" t="s">
        <v>165</v>
      </c>
      <c r="F70" s="3" t="s">
        <v>209</v>
      </c>
      <c r="G70" s="11">
        <v>3</v>
      </c>
      <c r="H70" s="11"/>
      <c r="I70" s="8" t="s">
        <v>204</v>
      </c>
      <c r="J70" s="4" t="s">
        <v>13</v>
      </c>
      <c r="K70" t="s">
        <v>20</v>
      </c>
      <c r="L70" s="11">
        <v>0</v>
      </c>
      <c r="M70" s="21">
        <f>SUM(M69-G70)</f>
        <v>2927.0200000000004</v>
      </c>
      <c r="O70" s="11">
        <v>3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x14ac:dyDescent="0.25">
      <c r="A71" s="37">
        <v>44396</v>
      </c>
      <c r="B71" s="37"/>
      <c r="C71" s="8" t="s">
        <v>228</v>
      </c>
      <c r="D71" s="28" t="s">
        <v>8</v>
      </c>
      <c r="E71" s="3" t="s">
        <v>165</v>
      </c>
      <c r="F71" s="3" t="s">
        <v>210</v>
      </c>
      <c r="G71" s="11">
        <v>3</v>
      </c>
      <c r="I71" s="8" t="s">
        <v>205</v>
      </c>
      <c r="J71" s="4" t="s">
        <v>13</v>
      </c>
      <c r="K71" t="s">
        <v>20</v>
      </c>
      <c r="L71" s="11">
        <v>0</v>
      </c>
      <c r="M71" s="21">
        <f t="shared" ref="M71:M79" si="6">SUM(M70-G71)</f>
        <v>2924.0200000000004</v>
      </c>
      <c r="O71" s="11">
        <v>3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x14ac:dyDescent="0.25">
      <c r="A72" s="37">
        <v>44397</v>
      </c>
      <c r="B72" s="37"/>
      <c r="C72" s="8" t="s">
        <v>228</v>
      </c>
      <c r="D72" s="28" t="s">
        <v>14</v>
      </c>
      <c r="E72" s="3" t="s">
        <v>202</v>
      </c>
      <c r="F72" s="3" t="s">
        <v>211</v>
      </c>
      <c r="G72" s="11">
        <v>68.680000000000007</v>
      </c>
      <c r="I72" s="8" t="s">
        <v>206</v>
      </c>
      <c r="J72" s="4" t="s">
        <v>44</v>
      </c>
      <c r="K72">
        <v>326597472</v>
      </c>
      <c r="L72" s="11">
        <v>11.45</v>
      </c>
      <c r="M72" s="21">
        <f t="shared" si="6"/>
        <v>2855.3400000000006</v>
      </c>
      <c r="O72" s="11"/>
      <c r="P72" s="11"/>
      <c r="Q72" s="11"/>
      <c r="R72" s="11"/>
      <c r="S72" s="11">
        <v>57.23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x14ac:dyDescent="0.25">
      <c r="A73" s="37">
        <v>44397</v>
      </c>
      <c r="B73" s="37"/>
      <c r="C73" s="8" t="s">
        <v>228</v>
      </c>
      <c r="D73" s="28" t="s">
        <v>14</v>
      </c>
      <c r="E73" s="3" t="s">
        <v>203</v>
      </c>
      <c r="F73" s="3" t="s">
        <v>212</v>
      </c>
      <c r="G73" s="11">
        <v>30</v>
      </c>
      <c r="I73" s="8" t="s">
        <v>20</v>
      </c>
      <c r="J73" s="4" t="s">
        <v>13</v>
      </c>
      <c r="K73" t="s">
        <v>20</v>
      </c>
      <c r="L73" s="11">
        <v>0</v>
      </c>
      <c r="M73" s="21">
        <f t="shared" si="6"/>
        <v>2825.3400000000006</v>
      </c>
      <c r="O73" s="11"/>
      <c r="P73" s="11"/>
      <c r="Q73" s="11"/>
      <c r="R73" s="11"/>
      <c r="S73" s="11"/>
      <c r="T73" s="11"/>
      <c r="U73" s="11"/>
      <c r="V73" s="11">
        <v>30</v>
      </c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x14ac:dyDescent="0.25">
      <c r="A74" s="37">
        <v>44397</v>
      </c>
      <c r="B74" s="37"/>
      <c r="C74" s="8" t="s">
        <v>228</v>
      </c>
      <c r="D74" s="28" t="s">
        <v>14</v>
      </c>
      <c r="E74" s="3" t="s">
        <v>45</v>
      </c>
      <c r="F74" s="3" t="s">
        <v>114</v>
      </c>
      <c r="G74" s="11">
        <v>325</v>
      </c>
      <c r="H74" s="11"/>
      <c r="I74" s="8" t="s">
        <v>207</v>
      </c>
      <c r="J74" s="4" t="s">
        <v>13</v>
      </c>
      <c r="K74" t="s">
        <v>20</v>
      </c>
      <c r="L74" s="11">
        <v>0</v>
      </c>
      <c r="M74" s="21">
        <f t="shared" si="6"/>
        <v>2500.3400000000006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>
        <v>325</v>
      </c>
      <c r="AR74" s="11"/>
      <c r="AS74" s="11"/>
      <c r="AT74" s="11"/>
    </row>
    <row r="75" spans="1:46" x14ac:dyDescent="0.25">
      <c r="A75" s="37">
        <v>44397</v>
      </c>
      <c r="B75" s="37"/>
      <c r="C75" s="8" t="s">
        <v>228</v>
      </c>
      <c r="D75" s="28" t="s">
        <v>14</v>
      </c>
      <c r="E75" s="3" t="s">
        <v>37</v>
      </c>
      <c r="F75" t="s">
        <v>39</v>
      </c>
      <c r="G75" s="11">
        <v>96.62</v>
      </c>
      <c r="H75" s="11"/>
      <c r="I75" s="8" t="s">
        <v>208</v>
      </c>
      <c r="J75" s="4" t="s">
        <v>44</v>
      </c>
      <c r="K75">
        <v>559097889</v>
      </c>
      <c r="L75" s="11">
        <v>4.5999999999999996</v>
      </c>
      <c r="M75" s="21">
        <f t="shared" si="6"/>
        <v>2403.7200000000007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>
        <v>92.02</v>
      </c>
      <c r="AN75" s="11"/>
      <c r="AO75" s="11"/>
      <c r="AP75" s="11"/>
      <c r="AQ75" s="11"/>
      <c r="AR75" s="11"/>
      <c r="AS75" s="11"/>
      <c r="AT75" s="11"/>
    </row>
    <row r="76" spans="1:46" x14ac:dyDescent="0.25">
      <c r="A76" s="37">
        <v>44400</v>
      </c>
      <c r="B76" s="37"/>
      <c r="C76" s="8" t="s">
        <v>228</v>
      </c>
      <c r="D76" s="28" t="s">
        <v>34</v>
      </c>
      <c r="E76" s="3" t="s">
        <v>35</v>
      </c>
      <c r="F76" s="3" t="s">
        <v>36</v>
      </c>
      <c r="G76" s="11">
        <v>57.39</v>
      </c>
      <c r="H76" s="11"/>
      <c r="I76" s="8">
        <v>61</v>
      </c>
      <c r="J76" s="4" t="s">
        <v>13</v>
      </c>
      <c r="K76" t="s">
        <v>20</v>
      </c>
      <c r="L76" s="11">
        <v>0</v>
      </c>
      <c r="M76" s="21">
        <f>SUM(M75-G76)</f>
        <v>2346.3300000000008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>
        <v>57.39</v>
      </c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x14ac:dyDescent="0.25">
      <c r="A77" s="37">
        <v>44405</v>
      </c>
      <c r="B77" s="37"/>
      <c r="C77" s="8" t="s">
        <v>230</v>
      </c>
      <c r="D77" s="28" t="s">
        <v>14</v>
      </c>
      <c r="E77" s="3" t="s">
        <v>45</v>
      </c>
      <c r="F77" s="3" t="s">
        <v>214</v>
      </c>
      <c r="G77" s="11">
        <v>623.08000000000004</v>
      </c>
      <c r="H77" s="11"/>
      <c r="I77" s="8" t="s">
        <v>215</v>
      </c>
      <c r="J77" s="4" t="s">
        <v>13</v>
      </c>
      <c r="K77" t="s">
        <v>20</v>
      </c>
      <c r="L77" s="11">
        <v>0</v>
      </c>
      <c r="M77" s="21">
        <f t="shared" si="6"/>
        <v>1723.2500000000009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>
        <v>623.08000000000004</v>
      </c>
      <c r="AP77" s="11"/>
      <c r="AQ77" s="11"/>
      <c r="AR77" s="11"/>
      <c r="AS77" s="11"/>
      <c r="AT77" s="11"/>
    </row>
    <row r="78" spans="1:46" x14ac:dyDescent="0.25">
      <c r="A78" s="37">
        <v>44405</v>
      </c>
      <c r="B78" s="37"/>
      <c r="C78" s="8" t="s">
        <v>230</v>
      </c>
      <c r="D78" s="28" t="s">
        <v>14</v>
      </c>
      <c r="E78" s="3" t="s">
        <v>15</v>
      </c>
      <c r="F78" s="3" t="s">
        <v>214</v>
      </c>
      <c r="G78" s="11">
        <v>490.6</v>
      </c>
      <c r="H78" s="11"/>
      <c r="I78" s="8" t="s">
        <v>216</v>
      </c>
      <c r="J78" s="4" t="s">
        <v>13</v>
      </c>
      <c r="K78" t="s">
        <v>20</v>
      </c>
      <c r="L78" s="11">
        <v>0</v>
      </c>
      <c r="M78" s="21">
        <f t="shared" si="6"/>
        <v>1232.650000000001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>
        <v>490.6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x14ac:dyDescent="0.25">
      <c r="A79" s="37">
        <v>44405</v>
      </c>
      <c r="B79" s="37"/>
      <c r="C79" s="8" t="s">
        <v>230</v>
      </c>
      <c r="D79" s="28" t="s">
        <v>8</v>
      </c>
      <c r="E79" s="3" t="s">
        <v>217</v>
      </c>
      <c r="F79" s="3" t="s">
        <v>106</v>
      </c>
      <c r="G79" s="11">
        <v>26.11</v>
      </c>
      <c r="H79" s="11"/>
      <c r="I79" s="8" t="s">
        <v>218</v>
      </c>
      <c r="J79" s="4" t="s">
        <v>44</v>
      </c>
      <c r="K79">
        <v>166813937</v>
      </c>
      <c r="L79" s="11">
        <v>4.3499999999999996</v>
      </c>
      <c r="M79" s="21">
        <f t="shared" si="6"/>
        <v>1206.5400000000011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>
        <v>21.76</v>
      </c>
      <c r="AQ79" s="11"/>
      <c r="AR79" s="11"/>
      <c r="AS79" s="11"/>
      <c r="AT79" s="11"/>
    </row>
    <row r="80" spans="1:46" x14ac:dyDescent="0.25">
      <c r="A80" s="37">
        <v>44407</v>
      </c>
      <c r="B80" s="37"/>
      <c r="C80" s="8" t="s">
        <v>230</v>
      </c>
      <c r="D80" s="28" t="s">
        <v>42</v>
      </c>
      <c r="E80" s="3" t="s">
        <v>20</v>
      </c>
      <c r="F80" s="3" t="s">
        <v>43</v>
      </c>
      <c r="H80" s="11">
        <v>2000</v>
      </c>
      <c r="I80" s="8" t="s">
        <v>20</v>
      </c>
      <c r="J80" s="4" t="s">
        <v>13</v>
      </c>
      <c r="K80" t="s">
        <v>20</v>
      </c>
      <c r="L80" s="11">
        <v>0</v>
      </c>
      <c r="M80" s="25">
        <f>SUM(M79+H80)</f>
        <v>3206.5400000000009</v>
      </c>
      <c r="N80" s="6" t="s">
        <v>219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x14ac:dyDescent="0.25">
      <c r="A81" s="37">
        <v>44410</v>
      </c>
      <c r="B81" s="37"/>
      <c r="C81" s="8" t="s">
        <v>248</v>
      </c>
      <c r="D81" s="28" t="s">
        <v>16</v>
      </c>
      <c r="E81" s="3" t="s">
        <v>15</v>
      </c>
      <c r="F81" s="3" t="s">
        <v>26</v>
      </c>
      <c r="G81" s="11">
        <v>10</v>
      </c>
      <c r="H81" s="11"/>
      <c r="I81" s="8" t="s">
        <v>20</v>
      </c>
      <c r="J81" s="4" t="s">
        <v>13</v>
      </c>
      <c r="K81" t="s">
        <v>20</v>
      </c>
      <c r="M81" s="21">
        <f>SUM(M80-G81)</f>
        <v>3196.5400000000009</v>
      </c>
      <c r="O81" s="11">
        <v>10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x14ac:dyDescent="0.25">
      <c r="A82" s="37">
        <v>44411</v>
      </c>
      <c r="B82" s="37"/>
      <c r="C82" s="8" t="s">
        <v>248</v>
      </c>
      <c r="D82" s="28" t="s">
        <v>34</v>
      </c>
      <c r="E82" s="3" t="s">
        <v>87</v>
      </c>
      <c r="F82" s="3" t="s">
        <v>88</v>
      </c>
      <c r="G82" s="11">
        <v>8</v>
      </c>
      <c r="H82" s="11"/>
      <c r="I82" s="8" t="s">
        <v>223</v>
      </c>
      <c r="J82" s="4" t="s">
        <v>44</v>
      </c>
      <c r="K82">
        <v>684966762</v>
      </c>
      <c r="L82" s="11">
        <v>1.25</v>
      </c>
      <c r="M82" s="21">
        <f t="shared" ref="M82:M87" si="7">SUM(M81-G82)</f>
        <v>3188.5400000000009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6.75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x14ac:dyDescent="0.25">
      <c r="A83" s="37">
        <v>44412</v>
      </c>
      <c r="B83" s="37"/>
      <c r="C83" s="8" t="s">
        <v>248</v>
      </c>
      <c r="D83" s="28" t="s">
        <v>8</v>
      </c>
      <c r="E83" s="3" t="s">
        <v>101</v>
      </c>
      <c r="F83" s="3" t="s">
        <v>102</v>
      </c>
      <c r="G83" s="11">
        <v>471.6</v>
      </c>
      <c r="H83" s="11"/>
      <c r="I83" s="8" t="s">
        <v>224</v>
      </c>
      <c r="J83" s="4" t="s">
        <v>44</v>
      </c>
      <c r="K83">
        <v>757996451</v>
      </c>
      <c r="L83" s="11">
        <v>78.599999999999994</v>
      </c>
      <c r="M83" s="21">
        <f t="shared" si="7"/>
        <v>2716.940000000001</v>
      </c>
      <c r="O83" s="11"/>
      <c r="P83" s="11"/>
      <c r="Q83" s="11"/>
      <c r="R83" s="11"/>
      <c r="S83" s="11"/>
      <c r="T83" s="11"/>
      <c r="U83" s="11"/>
      <c r="V83" s="11"/>
      <c r="W83" s="11">
        <v>393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x14ac:dyDescent="0.25">
      <c r="A84" s="37">
        <v>44413</v>
      </c>
      <c r="B84" s="37"/>
      <c r="C84" s="8" t="s">
        <v>248</v>
      </c>
      <c r="D84" s="28" t="s">
        <v>34</v>
      </c>
      <c r="E84" s="3" t="s">
        <v>29</v>
      </c>
      <c r="F84" s="3" t="s">
        <v>155</v>
      </c>
      <c r="G84" s="11">
        <v>6</v>
      </c>
      <c r="H84" s="11"/>
      <c r="I84" s="8" t="s">
        <v>225</v>
      </c>
      <c r="J84" s="4" t="s">
        <v>13</v>
      </c>
      <c r="K84" t="s">
        <v>20</v>
      </c>
      <c r="L84" s="11">
        <v>0</v>
      </c>
      <c r="M84" s="21">
        <f t="shared" si="7"/>
        <v>2710.940000000001</v>
      </c>
      <c r="O84" s="11">
        <v>6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x14ac:dyDescent="0.25">
      <c r="A85" s="37">
        <v>44418</v>
      </c>
      <c r="B85" s="37"/>
      <c r="C85" s="8" t="s">
        <v>248</v>
      </c>
      <c r="D85" s="28" t="s">
        <v>8</v>
      </c>
      <c r="E85" s="3" t="s">
        <v>108</v>
      </c>
      <c r="F85" s="3" t="s">
        <v>90</v>
      </c>
      <c r="G85" s="11">
        <v>20</v>
      </c>
      <c r="H85" s="11"/>
      <c r="I85" s="8" t="s">
        <v>226</v>
      </c>
      <c r="J85" s="4" t="s">
        <v>13</v>
      </c>
      <c r="K85" t="s">
        <v>20</v>
      </c>
      <c r="L85" s="11">
        <v>0</v>
      </c>
      <c r="M85" s="21">
        <f t="shared" si="7"/>
        <v>2690.940000000001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>
        <v>20</v>
      </c>
      <c r="AS85" s="11"/>
      <c r="AT85" s="11"/>
    </row>
    <row r="86" spans="1:46" x14ac:dyDescent="0.25">
      <c r="A86" s="37">
        <v>44427</v>
      </c>
      <c r="B86" s="37"/>
      <c r="C86" s="8" t="s">
        <v>248</v>
      </c>
      <c r="D86" s="28" t="s">
        <v>14</v>
      </c>
      <c r="E86" s="3" t="s">
        <v>221</v>
      </c>
      <c r="F86" s="3" t="s">
        <v>220</v>
      </c>
      <c r="G86" s="11">
        <v>147.5</v>
      </c>
      <c r="H86" s="11"/>
      <c r="I86" s="8" t="s">
        <v>20</v>
      </c>
      <c r="J86" s="4" t="s">
        <v>13</v>
      </c>
      <c r="K86" t="s">
        <v>20</v>
      </c>
      <c r="L86" s="11">
        <v>0</v>
      </c>
      <c r="M86" s="21">
        <f t="shared" si="7"/>
        <v>2543.440000000001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>
        <v>147.5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x14ac:dyDescent="0.25">
      <c r="A87" s="37">
        <v>44427</v>
      </c>
      <c r="B87" s="37"/>
      <c r="C87" s="8" t="s">
        <v>248</v>
      </c>
      <c r="D87" s="28" t="s">
        <v>14</v>
      </c>
      <c r="E87" s="3" t="s">
        <v>221</v>
      </c>
      <c r="F87" s="3" t="s">
        <v>222</v>
      </c>
      <c r="G87" s="11">
        <v>789.93</v>
      </c>
      <c r="H87" s="11"/>
      <c r="I87" s="8" t="s">
        <v>20</v>
      </c>
      <c r="J87" s="4" t="s">
        <v>13</v>
      </c>
      <c r="K87" t="s">
        <v>20</v>
      </c>
      <c r="L87" s="11">
        <v>0</v>
      </c>
      <c r="M87" s="21">
        <f t="shared" si="7"/>
        <v>1753.5100000000011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>
        <v>789.93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x14ac:dyDescent="0.25">
      <c r="A88" s="37">
        <v>44428</v>
      </c>
      <c r="B88" s="37"/>
      <c r="C88" s="8" t="s">
        <v>248</v>
      </c>
      <c r="D88" s="28" t="s">
        <v>42</v>
      </c>
      <c r="E88" s="20" t="s">
        <v>20</v>
      </c>
      <c r="F88" s="3" t="s">
        <v>43</v>
      </c>
      <c r="G88" s="11"/>
      <c r="H88" s="11">
        <v>2000</v>
      </c>
      <c r="I88" s="8" t="s">
        <v>20</v>
      </c>
      <c r="J88" s="4" t="s">
        <v>13</v>
      </c>
      <c r="K88" t="s">
        <v>20</v>
      </c>
      <c r="L88" s="11">
        <v>0</v>
      </c>
      <c r="M88" s="21">
        <f>SUM(M87+H88)</f>
        <v>3753.5100000000011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x14ac:dyDescent="0.25">
      <c r="A89" s="37">
        <v>44432</v>
      </c>
      <c r="B89" s="37"/>
      <c r="C89" s="8" t="s">
        <v>248</v>
      </c>
      <c r="D89" s="28" t="s">
        <v>14</v>
      </c>
      <c r="E89" s="3" t="s">
        <v>45</v>
      </c>
      <c r="F89" s="3" t="s">
        <v>114</v>
      </c>
      <c r="G89" s="11">
        <v>325</v>
      </c>
      <c r="H89" s="11"/>
      <c r="I89" s="8" t="s">
        <v>235</v>
      </c>
      <c r="J89" s="4" t="s">
        <v>13</v>
      </c>
      <c r="K89" t="s">
        <v>20</v>
      </c>
      <c r="L89" s="11">
        <v>0</v>
      </c>
      <c r="M89" s="21">
        <f>SUM(M88-G89)</f>
        <v>3428.5100000000011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>
        <v>325</v>
      </c>
      <c r="AR89" s="11"/>
      <c r="AS89" s="11"/>
      <c r="AT89" s="11"/>
    </row>
    <row r="90" spans="1:46" x14ac:dyDescent="0.25">
      <c r="A90" s="37">
        <v>44432</v>
      </c>
      <c r="B90" s="37"/>
      <c r="C90" s="8" t="s">
        <v>248</v>
      </c>
      <c r="D90" s="28" t="s">
        <v>14</v>
      </c>
      <c r="E90" s="3" t="s">
        <v>231</v>
      </c>
      <c r="F90" s="3" t="s">
        <v>232</v>
      </c>
      <c r="G90" s="11">
        <v>450</v>
      </c>
      <c r="H90" s="11"/>
      <c r="I90" s="8" t="s">
        <v>236</v>
      </c>
      <c r="J90" s="4" t="s">
        <v>13</v>
      </c>
      <c r="K90" t="s">
        <v>20</v>
      </c>
      <c r="L90" s="11">
        <v>0</v>
      </c>
      <c r="M90" s="21">
        <f t="shared" ref="M90:M103" si="8">SUM(M89-G90)</f>
        <v>2978.5100000000011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>
        <v>450</v>
      </c>
      <c r="AO90" s="11"/>
      <c r="AP90" s="11"/>
      <c r="AQ90" s="11"/>
      <c r="AR90" s="11"/>
      <c r="AS90" s="11"/>
      <c r="AT90" s="11"/>
    </row>
    <row r="91" spans="1:46" x14ac:dyDescent="0.25">
      <c r="A91" s="37">
        <v>44432</v>
      </c>
      <c r="B91" s="37"/>
      <c r="C91" s="8" t="s">
        <v>248</v>
      </c>
      <c r="D91" s="28" t="s">
        <v>14</v>
      </c>
      <c r="E91" s="3" t="s">
        <v>233</v>
      </c>
      <c r="F91" s="3" t="s">
        <v>234</v>
      </c>
      <c r="G91" s="11">
        <v>216</v>
      </c>
      <c r="H91" s="11"/>
      <c r="I91" s="8" t="s">
        <v>237</v>
      </c>
      <c r="J91" s="4" t="s">
        <v>44</v>
      </c>
      <c r="K91">
        <v>941910823</v>
      </c>
      <c r="L91" s="11">
        <v>36</v>
      </c>
      <c r="M91" s="21">
        <f t="shared" si="8"/>
        <v>2762.5100000000011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>
        <v>180</v>
      </c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x14ac:dyDescent="0.25">
      <c r="A92" s="37">
        <v>44432</v>
      </c>
      <c r="B92" s="37"/>
      <c r="C92" s="8" t="s">
        <v>249</v>
      </c>
      <c r="D92" s="28" t="s">
        <v>14</v>
      </c>
      <c r="E92" s="3" t="s">
        <v>7</v>
      </c>
      <c r="F92" s="40" t="s">
        <v>239</v>
      </c>
      <c r="G92" s="11">
        <v>22.5</v>
      </c>
      <c r="H92" s="11"/>
      <c r="I92" s="8" t="s">
        <v>238</v>
      </c>
      <c r="J92" s="4" t="s">
        <v>13</v>
      </c>
      <c r="K92" s="11" t="s">
        <v>20</v>
      </c>
      <c r="L92" s="11">
        <v>0</v>
      </c>
      <c r="M92" s="21">
        <f t="shared" si="8"/>
        <v>2740.0100000000011</v>
      </c>
      <c r="O92" s="11"/>
      <c r="P92" s="11"/>
      <c r="Q92" s="11"/>
      <c r="R92" s="11"/>
      <c r="S92" s="11"/>
      <c r="T92" s="11"/>
      <c r="U92" s="11"/>
      <c r="V92" s="11"/>
      <c r="W92" s="11"/>
      <c r="X92" s="11">
        <v>22.5</v>
      </c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x14ac:dyDescent="0.25">
      <c r="A93" s="37">
        <v>44433</v>
      </c>
      <c r="B93" s="37"/>
      <c r="C93" s="8" t="s">
        <v>249</v>
      </c>
      <c r="D93" s="28" t="s">
        <v>34</v>
      </c>
      <c r="E93" s="3" t="s">
        <v>35</v>
      </c>
      <c r="F93" s="3" t="s">
        <v>36</v>
      </c>
      <c r="G93" s="11">
        <v>57.39</v>
      </c>
      <c r="H93" s="11"/>
      <c r="I93" s="8" t="s">
        <v>241</v>
      </c>
      <c r="J93" s="4" t="s">
        <v>13</v>
      </c>
      <c r="K93" t="s">
        <v>20</v>
      </c>
      <c r="L93" s="11">
        <v>0</v>
      </c>
      <c r="M93" s="21">
        <f t="shared" si="8"/>
        <v>2682.6200000000013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>
        <v>57.39</v>
      </c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x14ac:dyDescent="0.25">
      <c r="A94" s="37">
        <v>44435</v>
      </c>
      <c r="B94" s="37"/>
      <c r="C94" s="8" t="s">
        <v>249</v>
      </c>
      <c r="D94" s="28" t="s">
        <v>14</v>
      </c>
      <c r="E94" s="3" t="s">
        <v>45</v>
      </c>
      <c r="F94" s="3" t="s">
        <v>240</v>
      </c>
      <c r="G94" s="11">
        <v>623.08000000000004</v>
      </c>
      <c r="H94" s="11"/>
      <c r="I94" s="8" t="s">
        <v>242</v>
      </c>
      <c r="J94" s="4" t="s">
        <v>13</v>
      </c>
      <c r="K94" t="s">
        <v>20</v>
      </c>
      <c r="L94" s="11">
        <v>0</v>
      </c>
      <c r="M94" s="21">
        <f t="shared" si="8"/>
        <v>2059.5400000000013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>
        <v>623.08000000000004</v>
      </c>
      <c r="AP94" s="11"/>
      <c r="AQ94" s="11"/>
      <c r="AR94" s="11"/>
      <c r="AS94" s="11"/>
      <c r="AT94" s="11"/>
    </row>
    <row r="95" spans="1:46" x14ac:dyDescent="0.25">
      <c r="A95" s="37">
        <v>44435</v>
      </c>
      <c r="B95" s="37"/>
      <c r="C95" s="8" t="s">
        <v>249</v>
      </c>
      <c r="D95" s="28" t="s">
        <v>14</v>
      </c>
      <c r="E95" s="3" t="s">
        <v>15</v>
      </c>
      <c r="F95" s="3" t="s">
        <v>240</v>
      </c>
      <c r="G95" s="11">
        <v>490.4</v>
      </c>
      <c r="H95" s="11"/>
      <c r="I95" s="8" t="s">
        <v>243</v>
      </c>
      <c r="J95" s="4" t="s">
        <v>13</v>
      </c>
      <c r="K95" t="s">
        <v>20</v>
      </c>
      <c r="L95" s="11">
        <v>0</v>
      </c>
      <c r="M95" s="21">
        <f t="shared" si="8"/>
        <v>1569.1400000000012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>
        <v>490.4</v>
      </c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x14ac:dyDescent="0.25">
      <c r="A96" s="37">
        <v>44439</v>
      </c>
      <c r="B96" s="37"/>
      <c r="C96" s="8" t="s">
        <v>249</v>
      </c>
      <c r="D96" s="28" t="s">
        <v>34</v>
      </c>
      <c r="E96" s="3" t="s">
        <v>87</v>
      </c>
      <c r="F96" s="3" t="s">
        <v>88</v>
      </c>
      <c r="G96" s="11">
        <v>8.06</v>
      </c>
      <c r="H96" s="11"/>
      <c r="I96" s="8" t="s">
        <v>244</v>
      </c>
      <c r="J96" s="4" t="s">
        <v>44</v>
      </c>
      <c r="K96">
        <v>684996762</v>
      </c>
      <c r="L96" s="11">
        <v>0.38</v>
      </c>
      <c r="M96" s="21">
        <f t="shared" si="8"/>
        <v>1561.0800000000013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7.68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x14ac:dyDescent="0.25">
      <c r="A97" s="37">
        <v>44439</v>
      </c>
      <c r="B97" s="37"/>
      <c r="C97" s="8" t="s">
        <v>249</v>
      </c>
      <c r="D97" s="28" t="s">
        <v>8</v>
      </c>
      <c r="E97" s="3" t="s">
        <v>171</v>
      </c>
      <c r="F97" s="3" t="s">
        <v>106</v>
      </c>
      <c r="G97" s="11">
        <v>31.6</v>
      </c>
      <c r="H97" s="11"/>
      <c r="I97" s="8" t="s">
        <v>245</v>
      </c>
      <c r="J97" s="4" t="s">
        <v>44</v>
      </c>
      <c r="K97">
        <v>166813937</v>
      </c>
      <c r="L97" s="11">
        <v>5.27</v>
      </c>
      <c r="M97" s="21">
        <f t="shared" si="8"/>
        <v>1529.4800000000014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v>26.33</v>
      </c>
      <c r="AQ97" s="11"/>
      <c r="AR97" s="11"/>
      <c r="AS97" s="11"/>
      <c r="AT97" s="11"/>
    </row>
    <row r="98" spans="1:46" x14ac:dyDescent="0.25">
      <c r="A98" s="37">
        <v>44440</v>
      </c>
      <c r="B98" s="37"/>
      <c r="C98" s="8" t="s">
        <v>249</v>
      </c>
      <c r="D98" s="28" t="s">
        <v>16</v>
      </c>
      <c r="E98" s="3" t="s">
        <v>15</v>
      </c>
      <c r="F98" s="3" t="s">
        <v>26</v>
      </c>
      <c r="G98" s="11">
        <v>10</v>
      </c>
      <c r="H98" s="11"/>
      <c r="I98" s="8" t="s">
        <v>20</v>
      </c>
      <c r="J98" s="4" t="s">
        <v>13</v>
      </c>
      <c r="K98" t="s">
        <v>20</v>
      </c>
      <c r="L98" s="11">
        <v>0</v>
      </c>
      <c r="M98" s="25">
        <f t="shared" si="8"/>
        <v>1519.4800000000014</v>
      </c>
      <c r="N98" s="6" t="s">
        <v>250</v>
      </c>
      <c r="O98" s="11">
        <v>10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x14ac:dyDescent="0.25">
      <c r="A99" s="37">
        <v>44445</v>
      </c>
      <c r="B99" s="37"/>
      <c r="C99" s="8" t="s">
        <v>283</v>
      </c>
      <c r="D99" s="28" t="s">
        <v>34</v>
      </c>
      <c r="E99" s="3" t="s">
        <v>29</v>
      </c>
      <c r="F99" s="3" t="s">
        <v>155</v>
      </c>
      <c r="G99" s="11">
        <v>6</v>
      </c>
      <c r="H99" s="11"/>
      <c r="I99" s="8" t="s">
        <v>246</v>
      </c>
      <c r="J99" s="4" t="s">
        <v>13</v>
      </c>
      <c r="K99" t="s">
        <v>20</v>
      </c>
      <c r="L99" s="11">
        <v>0</v>
      </c>
      <c r="M99" s="21">
        <f t="shared" si="8"/>
        <v>1513.4800000000014</v>
      </c>
      <c r="O99" s="11">
        <v>6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x14ac:dyDescent="0.25">
      <c r="A100" s="37">
        <v>44447</v>
      </c>
      <c r="B100" s="37"/>
      <c r="C100" s="8" t="s">
        <v>283</v>
      </c>
      <c r="D100" s="28" t="s">
        <v>8</v>
      </c>
      <c r="E100" s="3" t="s">
        <v>251</v>
      </c>
      <c r="F100" s="3" t="s">
        <v>252</v>
      </c>
      <c r="G100" s="11">
        <v>16.86</v>
      </c>
      <c r="H100" s="11"/>
      <c r="I100" s="8" t="s">
        <v>253</v>
      </c>
      <c r="J100" s="4" t="s">
        <v>44</v>
      </c>
      <c r="K100">
        <v>122602853</v>
      </c>
      <c r="L100" s="11">
        <v>2.81</v>
      </c>
      <c r="M100" s="21">
        <f t="shared" si="8"/>
        <v>1496.6200000000015</v>
      </c>
      <c r="O100" s="11">
        <v>14.05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x14ac:dyDescent="0.25">
      <c r="A101" s="37">
        <v>44447</v>
      </c>
      <c r="B101" s="37"/>
      <c r="C101" s="8" t="s">
        <v>283</v>
      </c>
      <c r="D101" s="28" t="s">
        <v>8</v>
      </c>
      <c r="E101" s="3" t="s">
        <v>129</v>
      </c>
      <c r="F101" s="3" t="s">
        <v>130</v>
      </c>
      <c r="G101" s="11">
        <v>34.22</v>
      </c>
      <c r="H101" s="11"/>
      <c r="I101" s="8" t="s">
        <v>254</v>
      </c>
      <c r="J101" s="4" t="s">
        <v>44</v>
      </c>
      <c r="K101">
        <v>250872112</v>
      </c>
      <c r="L101" s="11">
        <v>5.7</v>
      </c>
      <c r="M101" s="21">
        <f t="shared" si="8"/>
        <v>1462.4000000000015</v>
      </c>
      <c r="O101" s="11">
        <v>28.52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x14ac:dyDescent="0.25">
      <c r="A102" s="37">
        <v>44448</v>
      </c>
      <c r="B102" s="37"/>
      <c r="C102" s="8" t="s">
        <v>283</v>
      </c>
      <c r="D102" s="28" t="s">
        <v>14</v>
      </c>
      <c r="E102" s="3" t="s">
        <v>37</v>
      </c>
      <c r="F102" s="3" t="s">
        <v>255</v>
      </c>
      <c r="G102" s="11">
        <v>58.05</v>
      </c>
      <c r="H102" s="11"/>
      <c r="I102" s="8" t="s">
        <v>256</v>
      </c>
      <c r="J102" s="4" t="s">
        <v>44</v>
      </c>
      <c r="K102">
        <v>559097889</v>
      </c>
      <c r="L102" s="11">
        <v>2.76</v>
      </c>
      <c r="M102" s="21">
        <f t="shared" si="8"/>
        <v>1404.3500000000015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>
        <v>55.29</v>
      </c>
      <c r="AN102" s="11"/>
      <c r="AO102" s="11"/>
      <c r="AP102" s="11"/>
      <c r="AQ102" s="11"/>
      <c r="AR102" s="11"/>
      <c r="AS102" s="11"/>
      <c r="AT102" s="11"/>
    </row>
    <row r="103" spans="1:46" x14ac:dyDescent="0.25">
      <c r="A103" s="37">
        <v>44448</v>
      </c>
      <c r="B103" s="37"/>
      <c r="C103" s="8" t="s">
        <v>283</v>
      </c>
      <c r="D103" s="28" t="s">
        <v>14</v>
      </c>
      <c r="E103" s="3" t="s">
        <v>37</v>
      </c>
      <c r="F103" s="3" t="s">
        <v>257</v>
      </c>
      <c r="G103" s="11">
        <v>65.66</v>
      </c>
      <c r="H103" s="11"/>
      <c r="I103" s="8" t="s">
        <v>258</v>
      </c>
      <c r="J103" s="4" t="s">
        <v>44</v>
      </c>
      <c r="K103">
        <v>559097889</v>
      </c>
      <c r="L103" s="11">
        <v>3.13</v>
      </c>
      <c r="M103" s="21">
        <f t="shared" si="8"/>
        <v>1338.6900000000014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>
        <v>62.53</v>
      </c>
      <c r="AN103" s="11"/>
      <c r="AO103" s="11"/>
      <c r="AP103" s="11"/>
      <c r="AQ103" s="11"/>
      <c r="AR103" s="11"/>
      <c r="AS103" s="11"/>
      <c r="AT103" s="11"/>
    </row>
    <row r="104" spans="1:46" x14ac:dyDescent="0.25">
      <c r="A104" s="37">
        <v>44456</v>
      </c>
      <c r="B104" s="37"/>
      <c r="C104" s="8" t="s">
        <v>283</v>
      </c>
      <c r="D104" s="28" t="s">
        <v>42</v>
      </c>
      <c r="E104" s="3" t="s">
        <v>20</v>
      </c>
      <c r="F104" s="3" t="s">
        <v>43</v>
      </c>
      <c r="H104" s="11">
        <v>2200</v>
      </c>
      <c r="I104" s="8" t="s">
        <v>20</v>
      </c>
      <c r="J104" s="4" t="s">
        <v>13</v>
      </c>
      <c r="K104" t="s">
        <v>20</v>
      </c>
      <c r="L104" s="11">
        <v>0</v>
      </c>
      <c r="M104" s="21">
        <f>SUM(M103+H104)</f>
        <v>3538.6900000000014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x14ac:dyDescent="0.25">
      <c r="A105" s="37">
        <v>44459</v>
      </c>
      <c r="B105" s="37"/>
      <c r="C105" s="8" t="s">
        <v>283</v>
      </c>
      <c r="D105" s="28" t="s">
        <v>34</v>
      </c>
      <c r="E105" s="3" t="s">
        <v>35</v>
      </c>
      <c r="F105" s="3" t="s">
        <v>36</v>
      </c>
      <c r="G105" s="11">
        <v>57.39</v>
      </c>
      <c r="H105" s="11"/>
      <c r="I105" s="3">
        <v>83</v>
      </c>
      <c r="J105" s="4" t="s">
        <v>13</v>
      </c>
      <c r="K105" t="s">
        <v>20</v>
      </c>
      <c r="L105" s="11">
        <v>0</v>
      </c>
      <c r="M105" s="21">
        <f>SUM(M104-G105)</f>
        <v>3481.3000000000015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>
        <v>57.39</v>
      </c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x14ac:dyDescent="0.25">
      <c r="A106" s="37">
        <v>44460</v>
      </c>
      <c r="B106" s="37"/>
      <c r="C106" s="8" t="s">
        <v>283</v>
      </c>
      <c r="D106" s="28" t="s">
        <v>14</v>
      </c>
      <c r="E106" s="3" t="s">
        <v>260</v>
      </c>
      <c r="F106" s="3" t="s">
        <v>262</v>
      </c>
      <c r="G106" s="11">
        <v>360</v>
      </c>
      <c r="H106" s="11"/>
      <c r="I106" s="3">
        <v>84</v>
      </c>
      <c r="J106" s="4" t="s">
        <v>44</v>
      </c>
      <c r="K106">
        <v>440498250</v>
      </c>
      <c r="L106" s="11">
        <v>60</v>
      </c>
      <c r="M106" s="21">
        <f t="shared" ref="M106:M115" si="9">SUM(M105-G106)</f>
        <v>3121.3000000000015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>
        <v>300</v>
      </c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x14ac:dyDescent="0.25">
      <c r="A107" s="37">
        <v>44460</v>
      </c>
      <c r="B107" s="37"/>
      <c r="C107" s="8" t="s">
        <v>283</v>
      </c>
      <c r="D107" s="28" t="s">
        <v>14</v>
      </c>
      <c r="E107" s="3" t="s">
        <v>37</v>
      </c>
      <c r="F107" s="3" t="s">
        <v>38</v>
      </c>
      <c r="G107" s="11">
        <v>22.89</v>
      </c>
      <c r="H107" s="11"/>
      <c r="I107" s="3">
        <v>85</v>
      </c>
      <c r="J107" s="4" t="s">
        <v>44</v>
      </c>
      <c r="K107">
        <v>559097889</v>
      </c>
      <c r="L107" s="11">
        <v>1.0900000000000001</v>
      </c>
      <c r="M107" s="21">
        <f t="shared" si="9"/>
        <v>3098.4100000000017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>
        <v>21.8</v>
      </c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x14ac:dyDescent="0.25">
      <c r="A108" s="37">
        <v>44460</v>
      </c>
      <c r="B108" s="37"/>
      <c r="C108" s="8" t="s">
        <v>283</v>
      </c>
      <c r="D108" s="28" t="s">
        <v>14</v>
      </c>
      <c r="E108" s="3" t="s">
        <v>261</v>
      </c>
      <c r="F108" s="3" t="s">
        <v>263</v>
      </c>
      <c r="G108" s="11">
        <v>7.78</v>
      </c>
      <c r="H108" s="11"/>
      <c r="I108" s="3">
        <v>86</v>
      </c>
      <c r="J108" s="4" t="s">
        <v>13</v>
      </c>
      <c r="K108" t="s">
        <v>20</v>
      </c>
      <c r="L108" s="11">
        <v>0</v>
      </c>
      <c r="M108" s="21">
        <f t="shared" si="9"/>
        <v>3090.6300000000015</v>
      </c>
      <c r="O108" s="11">
        <v>7.78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x14ac:dyDescent="0.25">
      <c r="A109" s="37">
        <v>44460</v>
      </c>
      <c r="B109" s="37"/>
      <c r="C109" s="8" t="s">
        <v>283</v>
      </c>
      <c r="D109" s="28" t="s">
        <v>14</v>
      </c>
      <c r="E109" s="3" t="s">
        <v>261</v>
      </c>
      <c r="F109" s="3" t="s">
        <v>263</v>
      </c>
      <c r="G109" s="11">
        <v>13.1</v>
      </c>
      <c r="H109" s="11"/>
      <c r="I109" s="3">
        <v>87</v>
      </c>
      <c r="J109" s="4" t="s">
        <v>13</v>
      </c>
      <c r="K109" t="s">
        <v>20</v>
      </c>
      <c r="L109" s="11">
        <v>0</v>
      </c>
      <c r="M109" s="21">
        <f t="shared" si="9"/>
        <v>3077.5300000000016</v>
      </c>
      <c r="O109" s="11">
        <v>13.1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x14ac:dyDescent="0.25">
      <c r="A110" s="37">
        <v>44460</v>
      </c>
      <c r="B110" s="37"/>
      <c r="C110" s="8" t="s">
        <v>284</v>
      </c>
      <c r="D110" s="28" t="s">
        <v>14</v>
      </c>
      <c r="E110" s="3" t="s">
        <v>45</v>
      </c>
      <c r="F110" s="3" t="s">
        <v>264</v>
      </c>
      <c r="G110" s="11">
        <v>325</v>
      </c>
      <c r="H110" s="11"/>
      <c r="I110" s="3">
        <v>88</v>
      </c>
      <c r="J110" s="4" t="s">
        <v>13</v>
      </c>
      <c r="K110" t="s">
        <v>20</v>
      </c>
      <c r="L110" s="11">
        <v>0</v>
      </c>
      <c r="M110" s="21">
        <f t="shared" si="9"/>
        <v>2752.5300000000016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v>325</v>
      </c>
      <c r="AR110" s="11"/>
      <c r="AS110" s="11"/>
      <c r="AT110" s="11"/>
    </row>
    <row r="111" spans="1:46" x14ac:dyDescent="0.25">
      <c r="A111" s="37">
        <v>44460</v>
      </c>
      <c r="B111" s="37"/>
      <c r="C111" s="8" t="s">
        <v>284</v>
      </c>
      <c r="D111" s="28" t="s">
        <v>14</v>
      </c>
      <c r="E111" s="3" t="s">
        <v>57</v>
      </c>
      <c r="F111" s="3" t="s">
        <v>265</v>
      </c>
      <c r="G111" s="11">
        <v>549.20000000000005</v>
      </c>
      <c r="H111" s="11"/>
      <c r="I111" s="3">
        <v>89</v>
      </c>
      <c r="J111" s="4" t="s">
        <v>13</v>
      </c>
      <c r="K111" t="s">
        <v>20</v>
      </c>
      <c r="L111" s="11">
        <v>0</v>
      </c>
      <c r="M111" s="21">
        <f t="shared" si="9"/>
        <v>2203.3300000000017</v>
      </c>
      <c r="O111" s="11"/>
      <c r="P111" s="11"/>
      <c r="Q111" s="11"/>
      <c r="R111" s="11"/>
      <c r="S111" s="11"/>
      <c r="T111" s="11">
        <v>549.20000000000005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x14ac:dyDescent="0.25">
      <c r="A112" s="37">
        <v>44466</v>
      </c>
      <c r="B112" s="37"/>
      <c r="C112" s="8" t="s">
        <v>284</v>
      </c>
      <c r="D112" s="28" t="s">
        <v>16</v>
      </c>
      <c r="E112" s="3" t="s">
        <v>183</v>
      </c>
      <c r="F112" s="3" t="s">
        <v>25</v>
      </c>
      <c r="G112" s="11">
        <v>428</v>
      </c>
      <c r="H112" s="11"/>
      <c r="I112" t="s">
        <v>20</v>
      </c>
      <c r="J112" s="4" t="s">
        <v>13</v>
      </c>
      <c r="K112" t="s">
        <v>20</v>
      </c>
      <c r="L112" s="11">
        <v>0</v>
      </c>
      <c r="M112" s="21">
        <f t="shared" si="9"/>
        <v>1775.3300000000017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>
        <v>428</v>
      </c>
      <c r="AN112" s="11"/>
      <c r="AO112" s="11"/>
      <c r="AP112" s="11"/>
      <c r="AQ112" s="11"/>
      <c r="AR112" s="11"/>
      <c r="AS112" s="11"/>
      <c r="AT112" s="11"/>
    </row>
    <row r="113" spans="1:46" x14ac:dyDescent="0.25">
      <c r="A113" s="37">
        <v>44467</v>
      </c>
      <c r="B113" s="37"/>
      <c r="C113" s="8" t="s">
        <v>284</v>
      </c>
      <c r="D113" s="28" t="s">
        <v>14</v>
      </c>
      <c r="E113" s="3" t="s">
        <v>202</v>
      </c>
      <c r="F113" s="3" t="s">
        <v>211</v>
      </c>
      <c r="G113" s="11">
        <v>68.680000000000007</v>
      </c>
      <c r="H113" s="11"/>
      <c r="I113" s="3">
        <v>90</v>
      </c>
      <c r="J113" s="4" t="s">
        <v>44</v>
      </c>
      <c r="K113">
        <v>326597472</v>
      </c>
      <c r="L113" s="11">
        <v>11.45</v>
      </c>
      <c r="M113" s="21">
        <f t="shared" si="9"/>
        <v>1706.6500000000017</v>
      </c>
      <c r="O113" s="11"/>
      <c r="P113" s="11"/>
      <c r="Q113" s="11"/>
      <c r="R113" s="11"/>
      <c r="S113" s="11">
        <v>57.23</v>
      </c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x14ac:dyDescent="0.25">
      <c r="A114" s="37">
        <v>44467</v>
      </c>
      <c r="B114" s="37"/>
      <c r="C114" s="8" t="s">
        <v>284</v>
      </c>
      <c r="D114" s="28" t="s">
        <v>14</v>
      </c>
      <c r="E114" s="3" t="s">
        <v>45</v>
      </c>
      <c r="F114" s="3" t="s">
        <v>272</v>
      </c>
      <c r="G114" s="11">
        <v>623.08000000000004</v>
      </c>
      <c r="H114" s="11"/>
      <c r="I114" s="3">
        <v>91</v>
      </c>
      <c r="J114" s="4" t="s">
        <v>13</v>
      </c>
      <c r="K114" t="s">
        <v>20</v>
      </c>
      <c r="L114" s="11">
        <v>0</v>
      </c>
      <c r="M114" s="21">
        <f t="shared" si="9"/>
        <v>1083.5700000000015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>
        <v>623.08000000000004</v>
      </c>
      <c r="AP114" s="11"/>
      <c r="AQ114" s="11"/>
      <c r="AR114" s="11"/>
      <c r="AS114" s="11"/>
      <c r="AT114" s="11"/>
    </row>
    <row r="115" spans="1:46" x14ac:dyDescent="0.25">
      <c r="A115" s="37">
        <v>44467</v>
      </c>
      <c r="B115" s="37"/>
      <c r="C115" s="8" t="s">
        <v>284</v>
      </c>
      <c r="D115" s="28" t="s">
        <v>14</v>
      </c>
      <c r="E115" s="3" t="s">
        <v>15</v>
      </c>
      <c r="F115" s="3" t="s">
        <v>272</v>
      </c>
      <c r="G115" s="11">
        <v>490.6</v>
      </c>
      <c r="H115" s="11"/>
      <c r="I115" s="3">
        <v>92</v>
      </c>
      <c r="J115" s="4" t="s">
        <v>13</v>
      </c>
      <c r="K115" t="s">
        <v>20</v>
      </c>
      <c r="L115" s="11">
        <v>0</v>
      </c>
      <c r="M115" s="21">
        <f t="shared" si="9"/>
        <v>592.97000000000151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>
        <v>490.6</v>
      </c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x14ac:dyDescent="0.25">
      <c r="A116" s="37">
        <v>44467</v>
      </c>
      <c r="B116" s="37"/>
      <c r="C116" s="8" t="s">
        <v>284</v>
      </c>
      <c r="D116" s="28" t="s">
        <v>42</v>
      </c>
      <c r="E116" s="3" t="s">
        <v>20</v>
      </c>
      <c r="F116" s="3" t="s">
        <v>43</v>
      </c>
      <c r="H116" s="11">
        <v>2000</v>
      </c>
      <c r="I116" s="3" t="s">
        <v>20</v>
      </c>
      <c r="J116" s="4" t="s">
        <v>13</v>
      </c>
      <c r="K116" t="s">
        <v>20</v>
      </c>
      <c r="L116" s="11">
        <v>0</v>
      </c>
      <c r="M116" s="21">
        <f>SUM(M115+H116)</f>
        <v>2592.9700000000016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x14ac:dyDescent="0.25">
      <c r="A117" s="37">
        <v>44469</v>
      </c>
      <c r="B117" s="37"/>
      <c r="C117" s="8" t="s">
        <v>284</v>
      </c>
      <c r="D117" s="28" t="s">
        <v>14</v>
      </c>
      <c r="E117" s="3" t="s">
        <v>273</v>
      </c>
      <c r="F117" s="3" t="s">
        <v>274</v>
      </c>
      <c r="G117" s="11">
        <v>402.25</v>
      </c>
      <c r="H117" s="11"/>
      <c r="I117" s="3">
        <v>93</v>
      </c>
      <c r="J117" s="4" t="s">
        <v>44</v>
      </c>
      <c r="K117">
        <v>166853235</v>
      </c>
      <c r="L117" s="11">
        <v>64.36</v>
      </c>
      <c r="M117" s="21">
        <f>SUM(M116-G117)</f>
        <v>2190.7200000000016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>
        <v>337.89</v>
      </c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x14ac:dyDescent="0.25">
      <c r="A118" s="37">
        <v>44470</v>
      </c>
      <c r="B118" s="37"/>
      <c r="C118" s="8" t="s">
        <v>284</v>
      </c>
      <c r="D118" s="28" t="s">
        <v>34</v>
      </c>
      <c r="E118" s="3" t="s">
        <v>87</v>
      </c>
      <c r="F118" s="3" t="s">
        <v>88</v>
      </c>
      <c r="G118" s="11">
        <v>8.92</v>
      </c>
      <c r="H118" s="11"/>
      <c r="I118" s="3">
        <v>94</v>
      </c>
      <c r="J118" s="4" t="s">
        <v>44</v>
      </c>
      <c r="K118">
        <v>684966762</v>
      </c>
      <c r="L118" s="11">
        <v>0.42</v>
      </c>
      <c r="M118" s="21">
        <f t="shared" ref="M118:M122" si="10">SUM(M117-G118)</f>
        <v>2181.8000000000015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8.5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x14ac:dyDescent="0.25">
      <c r="A119" s="37">
        <v>44470</v>
      </c>
      <c r="B119" s="37"/>
      <c r="C119" s="8" t="s">
        <v>284</v>
      </c>
      <c r="D119" s="28" t="s">
        <v>16</v>
      </c>
      <c r="E119" s="3" t="s">
        <v>15</v>
      </c>
      <c r="F119" s="3" t="s">
        <v>26</v>
      </c>
      <c r="G119" s="11">
        <v>10</v>
      </c>
      <c r="H119" s="11"/>
      <c r="I119" t="s">
        <v>20</v>
      </c>
      <c r="J119" s="4" t="s">
        <v>13</v>
      </c>
      <c r="K119" t="s">
        <v>20</v>
      </c>
      <c r="L119" s="11">
        <v>0</v>
      </c>
      <c r="M119" s="25">
        <f t="shared" si="10"/>
        <v>2171.8000000000015</v>
      </c>
      <c r="N119" s="6" t="s">
        <v>285</v>
      </c>
      <c r="O119" s="11">
        <v>10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x14ac:dyDescent="0.25">
      <c r="A120" s="37">
        <v>44474</v>
      </c>
      <c r="C120" s="8" t="s">
        <v>294</v>
      </c>
      <c r="D120" s="28" t="s">
        <v>34</v>
      </c>
      <c r="E120" s="3" t="s">
        <v>29</v>
      </c>
      <c r="F120" s="3" t="s">
        <v>194</v>
      </c>
      <c r="G120" s="11">
        <v>6</v>
      </c>
      <c r="H120" s="11"/>
      <c r="I120" s="3">
        <v>95</v>
      </c>
      <c r="J120" s="4" t="s">
        <v>13</v>
      </c>
      <c r="K120" t="s">
        <v>20</v>
      </c>
      <c r="L120" s="11">
        <v>0</v>
      </c>
      <c r="M120" s="21">
        <f t="shared" si="10"/>
        <v>2165.8000000000015</v>
      </c>
      <c r="O120" s="11">
        <v>6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x14ac:dyDescent="0.25">
      <c r="A121" s="37">
        <v>44476</v>
      </c>
      <c r="C121" s="8" t="s">
        <v>294</v>
      </c>
      <c r="D121" s="28" t="s">
        <v>14</v>
      </c>
      <c r="E121" s="3" t="s">
        <v>277</v>
      </c>
      <c r="F121" s="3" t="s">
        <v>278</v>
      </c>
      <c r="G121" s="11">
        <v>641.36</v>
      </c>
      <c r="H121" s="11"/>
      <c r="I121" s="3">
        <v>96</v>
      </c>
      <c r="J121" s="4" t="s">
        <v>44</v>
      </c>
      <c r="K121">
        <v>261801130</v>
      </c>
      <c r="L121" s="11">
        <v>106.89</v>
      </c>
      <c r="M121" s="21">
        <f t="shared" si="10"/>
        <v>1524.4400000000014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>
        <v>534.47</v>
      </c>
      <c r="AS121" s="11"/>
      <c r="AT121" s="11"/>
    </row>
    <row r="122" spans="1:46" x14ac:dyDescent="0.25">
      <c r="A122" s="37">
        <v>44476</v>
      </c>
      <c r="C122" s="8" t="s">
        <v>294</v>
      </c>
      <c r="D122" s="28" t="s">
        <v>14</v>
      </c>
      <c r="E122" s="3" t="s">
        <v>37</v>
      </c>
      <c r="F122" s="3" t="s">
        <v>279</v>
      </c>
      <c r="G122" s="11">
        <v>23.05</v>
      </c>
      <c r="H122" s="11"/>
      <c r="I122" s="3">
        <v>97</v>
      </c>
      <c r="J122" s="4" t="s">
        <v>44</v>
      </c>
      <c r="K122">
        <v>559097889</v>
      </c>
      <c r="L122" s="11">
        <v>1.05</v>
      </c>
      <c r="M122" s="21">
        <f t="shared" si="10"/>
        <v>1501.3900000000015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>
        <v>22</v>
      </c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x14ac:dyDescent="0.25">
      <c r="A123" s="37">
        <v>44477</v>
      </c>
      <c r="C123" s="8" t="s">
        <v>294</v>
      </c>
      <c r="D123" s="28" t="s">
        <v>42</v>
      </c>
      <c r="E123" s="3" t="s">
        <v>20</v>
      </c>
      <c r="F123" s="3" t="s">
        <v>43</v>
      </c>
      <c r="H123" s="11">
        <v>1000</v>
      </c>
      <c r="I123" t="s">
        <v>20</v>
      </c>
      <c r="J123" s="4" t="s">
        <v>20</v>
      </c>
      <c r="K123" t="s">
        <v>20</v>
      </c>
      <c r="L123" s="11">
        <v>0</v>
      </c>
      <c r="M123" s="21">
        <f>SUM(M122+H123)</f>
        <v>2501.3900000000012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x14ac:dyDescent="0.25">
      <c r="A124" s="37">
        <v>44481</v>
      </c>
      <c r="C124" s="8" t="s">
        <v>294</v>
      </c>
      <c r="D124" s="28" t="s">
        <v>14</v>
      </c>
      <c r="E124" s="3" t="s">
        <v>45</v>
      </c>
      <c r="F124" s="3" t="s">
        <v>280</v>
      </c>
      <c r="G124" s="11">
        <v>310</v>
      </c>
      <c r="H124" s="11"/>
      <c r="I124" s="3">
        <v>98</v>
      </c>
      <c r="J124" s="4" t="s">
        <v>20</v>
      </c>
      <c r="K124" t="s">
        <v>20</v>
      </c>
      <c r="L124" s="11">
        <v>0</v>
      </c>
      <c r="M124" s="21">
        <f>SUM(M123-G124)</f>
        <v>2191.3900000000012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310</v>
      </c>
      <c r="AR124" s="11"/>
      <c r="AS124" s="11"/>
      <c r="AT124" s="11"/>
    </row>
    <row r="125" spans="1:46" x14ac:dyDescent="0.25">
      <c r="A125" s="37">
        <v>44481</v>
      </c>
      <c r="C125" s="8" t="s">
        <v>294</v>
      </c>
      <c r="D125" s="28" t="s">
        <v>14</v>
      </c>
      <c r="E125" s="3" t="s">
        <v>37</v>
      </c>
      <c r="F125" s="3" t="s">
        <v>281</v>
      </c>
      <c r="G125" s="11">
        <v>66.599999999999994</v>
      </c>
      <c r="H125" s="11"/>
      <c r="I125" s="3">
        <v>99</v>
      </c>
      <c r="J125" s="4" t="s">
        <v>44</v>
      </c>
      <c r="K125">
        <v>559097889</v>
      </c>
      <c r="L125" s="11">
        <v>3.17</v>
      </c>
      <c r="M125" s="21">
        <f>SUM(M124-G125)</f>
        <v>2124.7900000000013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>
        <v>63.43</v>
      </c>
      <c r="AN125" s="11"/>
      <c r="AO125" s="11"/>
      <c r="AP125" s="11"/>
      <c r="AQ125" s="11"/>
      <c r="AR125" s="11"/>
      <c r="AS125" s="11"/>
      <c r="AT125" s="11"/>
    </row>
    <row r="126" spans="1:46" x14ac:dyDescent="0.25">
      <c r="A126" s="37">
        <v>44483</v>
      </c>
      <c r="C126" s="8" t="s">
        <v>294</v>
      </c>
      <c r="D126" s="28" t="s">
        <v>42</v>
      </c>
      <c r="E126" s="3" t="s">
        <v>57</v>
      </c>
      <c r="F126" s="3" t="s">
        <v>282</v>
      </c>
      <c r="H126" s="11">
        <v>1056.3800000000001</v>
      </c>
      <c r="I126" t="s">
        <v>20</v>
      </c>
      <c r="J126" s="4" t="s">
        <v>20</v>
      </c>
      <c r="K126" t="s">
        <v>20</v>
      </c>
      <c r="L126" s="11">
        <v>0</v>
      </c>
      <c r="M126" s="21">
        <f>SUM(M125+H126)</f>
        <v>3181.1700000000014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x14ac:dyDescent="0.25">
      <c r="A127" s="37">
        <v>44487</v>
      </c>
      <c r="C127" s="8" t="s">
        <v>294</v>
      </c>
      <c r="D127" s="28" t="s">
        <v>8</v>
      </c>
      <c r="E127" s="3" t="s">
        <v>108</v>
      </c>
      <c r="F127" s="3" t="s">
        <v>90</v>
      </c>
      <c r="G127" s="11">
        <v>12.9</v>
      </c>
      <c r="H127" s="11"/>
      <c r="I127">
        <v>100</v>
      </c>
      <c r="J127" t="s">
        <v>13</v>
      </c>
      <c r="K127" t="s">
        <v>20</v>
      </c>
      <c r="L127" s="11">
        <v>0</v>
      </c>
      <c r="M127" s="21">
        <f>SUM(M126-G127)</f>
        <v>3168.2700000000013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>
        <v>12.9</v>
      </c>
      <c r="AS127" s="11"/>
      <c r="AT127" s="11"/>
    </row>
    <row r="128" spans="1:46" x14ac:dyDescent="0.25">
      <c r="A128" s="37">
        <v>44487</v>
      </c>
      <c r="C128" s="8" t="s">
        <v>294</v>
      </c>
      <c r="D128" s="28" t="s">
        <v>8</v>
      </c>
      <c r="E128" s="3" t="s">
        <v>171</v>
      </c>
      <c r="F128" s="3" t="s">
        <v>321</v>
      </c>
      <c r="G128" s="11">
        <v>16.46</v>
      </c>
      <c r="H128" s="11"/>
      <c r="I128">
        <v>101</v>
      </c>
      <c r="J128" s="4" t="s">
        <v>44</v>
      </c>
      <c r="K128">
        <v>166813937</v>
      </c>
      <c r="L128" s="11">
        <v>2.74</v>
      </c>
      <c r="M128" s="21">
        <f>SUM(M127-G128)</f>
        <v>3151.8100000000013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>
        <v>13.72</v>
      </c>
      <c r="AQ128" s="11"/>
      <c r="AR128" s="11"/>
      <c r="AS128" s="11"/>
      <c r="AT128" s="11"/>
    </row>
    <row r="129" spans="1:46" x14ac:dyDescent="0.25">
      <c r="A129" s="37">
        <v>44491</v>
      </c>
      <c r="C129" s="8" t="s">
        <v>294</v>
      </c>
      <c r="D129" s="28" t="s">
        <v>42</v>
      </c>
      <c r="E129" s="3" t="s">
        <v>20</v>
      </c>
      <c r="F129" s="3" t="s">
        <v>43</v>
      </c>
      <c r="H129" s="11">
        <v>3000</v>
      </c>
      <c r="I129" t="s">
        <v>20</v>
      </c>
      <c r="J129" s="4" t="s">
        <v>20</v>
      </c>
      <c r="K129" t="s">
        <v>20</v>
      </c>
      <c r="L129" s="11"/>
      <c r="M129" s="21">
        <f>SUM(M128+H129)</f>
        <v>6151.8100000000013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x14ac:dyDescent="0.25">
      <c r="A130" s="37">
        <v>44495</v>
      </c>
      <c r="C130" s="8" t="s">
        <v>294</v>
      </c>
      <c r="D130" s="28" t="s">
        <v>14</v>
      </c>
      <c r="E130" s="3" t="s">
        <v>288</v>
      </c>
      <c r="F130" s="3" t="s">
        <v>293</v>
      </c>
      <c r="G130" s="11">
        <v>50</v>
      </c>
      <c r="H130" s="11"/>
      <c r="I130">
        <v>102</v>
      </c>
      <c r="J130" s="4" t="s">
        <v>13</v>
      </c>
      <c r="K130" t="s">
        <v>20</v>
      </c>
      <c r="L130" s="11">
        <v>0</v>
      </c>
      <c r="M130" s="11">
        <f>SUM(M129-G130)</f>
        <v>6101.8100000000013</v>
      </c>
      <c r="O130" s="11"/>
      <c r="P130" s="11"/>
      <c r="Q130" s="11"/>
      <c r="R130" s="11"/>
      <c r="S130" s="11"/>
      <c r="T130" s="11"/>
      <c r="U130" s="11"/>
      <c r="V130" s="11">
        <v>50</v>
      </c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x14ac:dyDescent="0.25">
      <c r="A131" s="37">
        <v>44495</v>
      </c>
      <c r="C131" s="8" t="s">
        <v>295</v>
      </c>
      <c r="D131" s="28" t="s">
        <v>14</v>
      </c>
      <c r="E131" s="3" t="s">
        <v>289</v>
      </c>
      <c r="F131" s="3" t="s">
        <v>290</v>
      </c>
      <c r="G131" s="11">
        <v>2875.22</v>
      </c>
      <c r="H131" s="11"/>
      <c r="I131">
        <v>103</v>
      </c>
      <c r="J131" s="4" t="s">
        <v>13</v>
      </c>
      <c r="K131" t="s">
        <v>20</v>
      </c>
      <c r="L131" s="11">
        <v>0</v>
      </c>
      <c r="M131" s="11">
        <f>SUM(M130-G131)</f>
        <v>3226.5900000000015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>
        <v>2875.22</v>
      </c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x14ac:dyDescent="0.25">
      <c r="A132" s="37">
        <v>44495</v>
      </c>
      <c r="C132" s="8" t="s">
        <v>295</v>
      </c>
      <c r="D132" s="28" t="s">
        <v>34</v>
      </c>
      <c r="E132" s="3" t="s">
        <v>35</v>
      </c>
      <c r="F132" s="3" t="s">
        <v>36</v>
      </c>
      <c r="G132" s="11">
        <v>57.39</v>
      </c>
      <c r="H132" s="11"/>
      <c r="I132">
        <v>104</v>
      </c>
      <c r="J132" s="4" t="s">
        <v>13</v>
      </c>
      <c r="K132" t="s">
        <v>20</v>
      </c>
      <c r="L132" s="11">
        <v>0</v>
      </c>
      <c r="M132" s="11">
        <f t="shared" ref="M132:M143" si="11">SUM(M131-G132)</f>
        <v>3169.2000000000016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>
        <v>57.39</v>
      </c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x14ac:dyDescent="0.25">
      <c r="A133" s="37">
        <v>44497</v>
      </c>
      <c r="C133" s="8" t="s">
        <v>295</v>
      </c>
      <c r="D133" s="28" t="s">
        <v>14</v>
      </c>
      <c r="E133" s="3" t="s">
        <v>45</v>
      </c>
      <c r="F133" s="3" t="s">
        <v>291</v>
      </c>
      <c r="G133" s="11">
        <v>623.08000000000004</v>
      </c>
      <c r="H133" s="11"/>
      <c r="I133">
        <v>105</v>
      </c>
      <c r="J133" s="4" t="s">
        <v>13</v>
      </c>
      <c r="K133" t="s">
        <v>20</v>
      </c>
      <c r="L133" s="11">
        <v>0</v>
      </c>
      <c r="M133" s="11">
        <f t="shared" si="11"/>
        <v>2546.1200000000017</v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>
        <v>623.08000000000004</v>
      </c>
      <c r="AP133" s="11"/>
      <c r="AQ133" s="11"/>
      <c r="AR133" s="11"/>
      <c r="AS133" s="11"/>
      <c r="AT133" s="11"/>
    </row>
    <row r="134" spans="1:46" x14ac:dyDescent="0.25">
      <c r="A134" s="37">
        <v>44497</v>
      </c>
      <c r="C134" s="8" t="s">
        <v>295</v>
      </c>
      <c r="D134" s="28" t="s">
        <v>14</v>
      </c>
      <c r="E134" s="3" t="s">
        <v>15</v>
      </c>
      <c r="F134" s="3" t="s">
        <v>291</v>
      </c>
      <c r="G134" s="11">
        <v>490.4</v>
      </c>
      <c r="H134" s="11"/>
      <c r="I134">
        <v>106</v>
      </c>
      <c r="J134" s="4" t="s">
        <v>13</v>
      </c>
      <c r="K134" t="s">
        <v>20</v>
      </c>
      <c r="L134" s="11">
        <v>0</v>
      </c>
      <c r="M134" s="11">
        <f t="shared" si="11"/>
        <v>2055.7200000000016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>
        <v>490.4</v>
      </c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x14ac:dyDescent="0.25">
      <c r="A135" s="37">
        <v>44501</v>
      </c>
      <c r="C135" s="8" t="s">
        <v>295</v>
      </c>
      <c r="D135" s="28" t="s">
        <v>16</v>
      </c>
      <c r="E135" s="3" t="s">
        <v>15</v>
      </c>
      <c r="F135" s="3" t="s">
        <v>292</v>
      </c>
      <c r="G135" s="11">
        <v>10</v>
      </c>
      <c r="H135" s="11"/>
      <c r="I135" t="s">
        <v>20</v>
      </c>
      <c r="J135" s="4" t="s">
        <v>13</v>
      </c>
      <c r="K135" t="s">
        <v>20</v>
      </c>
      <c r="L135" s="11">
        <v>0</v>
      </c>
      <c r="M135" s="38">
        <f t="shared" si="11"/>
        <v>2045.7200000000016</v>
      </c>
      <c r="N135" s="6" t="s">
        <v>296</v>
      </c>
      <c r="O135" s="11">
        <v>10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x14ac:dyDescent="0.25">
      <c r="A136" s="37">
        <v>44505</v>
      </c>
      <c r="C136" s="8" t="s">
        <v>314</v>
      </c>
      <c r="D136" s="28" t="s">
        <v>34</v>
      </c>
      <c r="E136" s="3" t="s">
        <v>87</v>
      </c>
      <c r="F136" s="3" t="s">
        <v>88</v>
      </c>
      <c r="G136" s="46">
        <v>10.08</v>
      </c>
      <c r="H136" s="11"/>
      <c r="I136">
        <v>107</v>
      </c>
      <c r="J136" s="4" t="s">
        <v>44</v>
      </c>
      <c r="K136">
        <v>684966762</v>
      </c>
      <c r="L136" s="11">
        <v>0.48</v>
      </c>
      <c r="M136" s="11">
        <f t="shared" si="11"/>
        <v>2035.6400000000017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9.6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x14ac:dyDescent="0.25">
      <c r="A137" s="37">
        <v>44505</v>
      </c>
      <c r="C137" s="8" t="s">
        <v>314</v>
      </c>
      <c r="D137" s="28" t="s">
        <v>34</v>
      </c>
      <c r="E137" s="3" t="s">
        <v>29</v>
      </c>
      <c r="F137" s="3" t="s">
        <v>194</v>
      </c>
      <c r="G137" s="11">
        <v>6</v>
      </c>
      <c r="H137" s="11"/>
      <c r="I137">
        <v>108</v>
      </c>
      <c r="J137" s="4" t="s">
        <v>13</v>
      </c>
      <c r="K137" t="s">
        <v>20</v>
      </c>
      <c r="L137" s="11">
        <v>0</v>
      </c>
      <c r="M137" s="11">
        <f t="shared" si="11"/>
        <v>2029.6400000000017</v>
      </c>
      <c r="O137" s="11">
        <v>6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x14ac:dyDescent="0.25">
      <c r="A138" s="37">
        <v>44508</v>
      </c>
      <c r="C138" s="8" t="s">
        <v>314</v>
      </c>
      <c r="D138" s="28" t="s">
        <v>8</v>
      </c>
      <c r="E138" s="3" t="s">
        <v>303</v>
      </c>
      <c r="F138" s="3" t="s">
        <v>304</v>
      </c>
      <c r="G138" s="11">
        <v>40</v>
      </c>
      <c r="H138" s="11"/>
      <c r="I138">
        <v>109</v>
      </c>
      <c r="J138" s="4" t="s">
        <v>13</v>
      </c>
      <c r="K138" t="s">
        <v>20</v>
      </c>
      <c r="L138" s="11">
        <v>0</v>
      </c>
      <c r="M138" s="11">
        <f t="shared" si="11"/>
        <v>1989.6400000000017</v>
      </c>
      <c r="O138" s="11"/>
      <c r="P138" s="11"/>
      <c r="Q138" s="11"/>
      <c r="R138" s="11"/>
      <c r="S138" s="11"/>
      <c r="T138" s="11"/>
      <c r="U138" s="11"/>
      <c r="V138" s="11">
        <v>40</v>
      </c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x14ac:dyDescent="0.25">
      <c r="A139" s="37">
        <v>44509</v>
      </c>
      <c r="C139" s="8" t="s">
        <v>314</v>
      </c>
      <c r="D139" s="28" t="s">
        <v>14</v>
      </c>
      <c r="E139" s="3" t="s">
        <v>45</v>
      </c>
      <c r="F139" s="3" t="s">
        <v>114</v>
      </c>
      <c r="G139" s="11">
        <v>295</v>
      </c>
      <c r="H139" s="11"/>
      <c r="I139">
        <v>110</v>
      </c>
      <c r="J139" s="4" t="s">
        <v>13</v>
      </c>
      <c r="K139" t="s">
        <v>20</v>
      </c>
      <c r="L139" s="11">
        <v>0</v>
      </c>
      <c r="M139" s="11">
        <f t="shared" si="11"/>
        <v>1694.6400000000017</v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295</v>
      </c>
      <c r="AR139" s="11"/>
      <c r="AS139" s="11"/>
      <c r="AT139" s="11"/>
    </row>
    <row r="140" spans="1:46" x14ac:dyDescent="0.25">
      <c r="A140" s="37">
        <v>44509</v>
      </c>
      <c r="C140" s="8" t="s">
        <v>314</v>
      </c>
      <c r="D140" s="28" t="s">
        <v>14</v>
      </c>
      <c r="E140" s="3" t="s">
        <v>37</v>
      </c>
      <c r="F140" s="3" t="s">
        <v>305</v>
      </c>
      <c r="G140" s="11">
        <v>56.88</v>
      </c>
      <c r="H140" s="11"/>
      <c r="I140">
        <v>111</v>
      </c>
      <c r="J140" s="4" t="s">
        <v>44</v>
      </c>
      <c r="K140">
        <v>559097889</v>
      </c>
      <c r="L140" s="11">
        <v>2.71</v>
      </c>
      <c r="M140" s="11">
        <f t="shared" si="11"/>
        <v>1637.7600000000016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>
        <v>54.17</v>
      </c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x14ac:dyDescent="0.25">
      <c r="A141" s="37">
        <v>44511</v>
      </c>
      <c r="C141" s="8" t="s">
        <v>314</v>
      </c>
      <c r="D141" s="28" t="s">
        <v>14</v>
      </c>
      <c r="E141" s="3" t="s">
        <v>306</v>
      </c>
      <c r="F141" s="3" t="s">
        <v>307</v>
      </c>
      <c r="G141" s="11">
        <v>50</v>
      </c>
      <c r="H141" s="11"/>
      <c r="I141">
        <v>112</v>
      </c>
      <c r="J141" s="4" t="s">
        <v>13</v>
      </c>
      <c r="K141" t="s">
        <v>20</v>
      </c>
      <c r="L141" s="11">
        <v>0</v>
      </c>
      <c r="M141" s="11">
        <f t="shared" si="11"/>
        <v>1587.7600000000016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>
        <v>50</v>
      </c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x14ac:dyDescent="0.25">
      <c r="A142" s="37">
        <v>44511</v>
      </c>
      <c r="C142" s="8" t="s">
        <v>314</v>
      </c>
      <c r="D142" s="28" t="s">
        <v>14</v>
      </c>
      <c r="E142" s="3" t="s">
        <v>37</v>
      </c>
      <c r="F142" s="3" t="s">
        <v>39</v>
      </c>
      <c r="G142" s="11">
        <v>78.98</v>
      </c>
      <c r="H142" s="11"/>
      <c r="I142">
        <v>113</v>
      </c>
      <c r="J142" s="4" t="s">
        <v>44</v>
      </c>
      <c r="K142">
        <v>559097889</v>
      </c>
      <c r="L142" s="11">
        <v>3.76</v>
      </c>
      <c r="M142" s="11">
        <f t="shared" si="11"/>
        <v>1508.7800000000016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>
        <v>75.22</v>
      </c>
      <c r="AN142" s="11"/>
      <c r="AO142" s="11"/>
      <c r="AP142" s="11"/>
      <c r="AQ142" s="11"/>
      <c r="AR142" s="11"/>
      <c r="AS142" s="11"/>
    </row>
    <row r="143" spans="1:46" x14ac:dyDescent="0.25">
      <c r="A143" s="37">
        <v>44515</v>
      </c>
      <c r="C143" s="8" t="s">
        <v>314</v>
      </c>
      <c r="D143" s="28" t="s">
        <v>8</v>
      </c>
      <c r="E143" s="3" t="s">
        <v>101</v>
      </c>
      <c r="F143" s="3" t="s">
        <v>102</v>
      </c>
      <c r="G143" s="11">
        <v>471.6</v>
      </c>
      <c r="H143" s="11"/>
      <c r="I143">
        <v>114</v>
      </c>
      <c r="J143" s="47" t="s">
        <v>44</v>
      </c>
      <c r="K143">
        <v>757996451</v>
      </c>
      <c r="L143" s="11">
        <v>78.599999999999994</v>
      </c>
      <c r="M143" s="11">
        <f t="shared" si="11"/>
        <v>1037.1800000000017</v>
      </c>
      <c r="O143" s="11"/>
      <c r="P143" s="11"/>
      <c r="Q143" s="11"/>
      <c r="R143" s="11"/>
      <c r="S143" s="11"/>
      <c r="T143" s="11"/>
      <c r="U143" s="11"/>
      <c r="V143" s="11"/>
      <c r="W143" s="11">
        <v>393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6" x14ac:dyDescent="0.25">
      <c r="A144" s="37">
        <v>44519</v>
      </c>
      <c r="C144" s="8" t="s">
        <v>314</v>
      </c>
      <c r="D144" s="28" t="s">
        <v>42</v>
      </c>
      <c r="E144" s="3" t="s">
        <v>20</v>
      </c>
      <c r="F144" s="3" t="s">
        <v>43</v>
      </c>
      <c r="G144" s="11"/>
      <c r="H144" s="11">
        <v>1000</v>
      </c>
      <c r="L144" s="11"/>
      <c r="M144" s="11">
        <f>SUM(M143+H144)</f>
        <v>2037.1800000000017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x14ac:dyDescent="0.25">
      <c r="A145" s="37">
        <v>44519</v>
      </c>
      <c r="C145" s="8" t="s">
        <v>314</v>
      </c>
      <c r="D145" s="28" t="s">
        <v>42</v>
      </c>
      <c r="E145" s="3" t="s">
        <v>20</v>
      </c>
      <c r="F145" s="3" t="s">
        <v>43</v>
      </c>
      <c r="G145" s="11"/>
      <c r="H145" s="11">
        <v>1000</v>
      </c>
      <c r="L145" s="11"/>
      <c r="M145" s="11">
        <f>SUM(M144+H145)</f>
        <v>3037.1800000000017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x14ac:dyDescent="0.25">
      <c r="A146" s="37">
        <v>44523</v>
      </c>
      <c r="C146" s="8" t="s">
        <v>314</v>
      </c>
      <c r="D146" s="28" t="s">
        <v>14</v>
      </c>
      <c r="E146" s="3" t="s">
        <v>308</v>
      </c>
      <c r="F146" s="3" t="s">
        <v>309</v>
      </c>
      <c r="G146" s="11">
        <v>500</v>
      </c>
      <c r="H146" s="11"/>
      <c r="I146">
        <v>115</v>
      </c>
      <c r="J146" s="4" t="s">
        <v>13</v>
      </c>
      <c r="K146" t="s">
        <v>20</v>
      </c>
      <c r="L146" s="11">
        <v>0</v>
      </c>
      <c r="M146" s="11">
        <f>SUM(M145-G146)</f>
        <v>2537.1800000000017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>
        <v>500</v>
      </c>
      <c r="AO146" s="11"/>
      <c r="AP146" s="11"/>
      <c r="AQ146" s="11"/>
      <c r="AR146" s="11"/>
      <c r="AS146" s="11"/>
    </row>
    <row r="147" spans="1:45" x14ac:dyDescent="0.25">
      <c r="A147" s="37">
        <v>44524</v>
      </c>
      <c r="C147" s="8" t="s">
        <v>314</v>
      </c>
      <c r="D147" s="28" t="s">
        <v>34</v>
      </c>
      <c r="E147" s="3" t="s">
        <v>35</v>
      </c>
      <c r="F147" s="3" t="s">
        <v>36</v>
      </c>
      <c r="G147" s="11">
        <v>57.39</v>
      </c>
      <c r="H147" s="11"/>
      <c r="I147">
        <v>116</v>
      </c>
      <c r="J147" s="4" t="s">
        <v>13</v>
      </c>
      <c r="K147" t="s">
        <v>20</v>
      </c>
      <c r="L147" s="11">
        <v>0</v>
      </c>
      <c r="M147" s="11">
        <f t="shared" ref="M147:M155" si="12">SUM(M146-G147)</f>
        <v>2479.7900000000018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>
        <v>57.39</v>
      </c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x14ac:dyDescent="0.25">
      <c r="A148" s="37">
        <v>44526</v>
      </c>
      <c r="C148" s="8" t="s">
        <v>315</v>
      </c>
      <c r="D148" s="28" t="s">
        <v>14</v>
      </c>
      <c r="E148" s="3" t="s">
        <v>15</v>
      </c>
      <c r="F148" s="3" t="s">
        <v>311</v>
      </c>
      <c r="G148" s="11">
        <v>490.6</v>
      </c>
      <c r="H148" s="11"/>
      <c r="I148">
        <v>117</v>
      </c>
      <c r="J148" s="4" t="s">
        <v>13</v>
      </c>
      <c r="K148" t="s">
        <v>20</v>
      </c>
      <c r="L148" s="11">
        <v>0</v>
      </c>
      <c r="M148" s="11">
        <f t="shared" si="12"/>
        <v>1989.1900000000019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>
        <v>490.6</v>
      </c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x14ac:dyDescent="0.25">
      <c r="A149" s="37">
        <v>44526</v>
      </c>
      <c r="C149" s="8" t="s">
        <v>315</v>
      </c>
      <c r="D149" s="28" t="s">
        <v>14</v>
      </c>
      <c r="E149" s="3" t="s">
        <v>45</v>
      </c>
      <c r="F149" s="3" t="s">
        <v>312</v>
      </c>
      <c r="G149" s="11">
        <v>623.28</v>
      </c>
      <c r="H149" s="11"/>
      <c r="I149">
        <v>118</v>
      </c>
      <c r="J149" s="4" t="s">
        <v>13</v>
      </c>
      <c r="K149" t="s">
        <v>20</v>
      </c>
      <c r="L149" s="11">
        <v>0</v>
      </c>
      <c r="M149" s="11">
        <f t="shared" si="12"/>
        <v>1365.9100000000019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>
        <v>623.28</v>
      </c>
      <c r="AP149" s="11"/>
      <c r="AQ149" s="11"/>
      <c r="AR149" s="11"/>
      <c r="AS149" s="11"/>
    </row>
    <row r="150" spans="1:45" x14ac:dyDescent="0.25">
      <c r="A150" s="37">
        <v>44530</v>
      </c>
      <c r="C150" s="8" t="s">
        <v>315</v>
      </c>
      <c r="D150" s="28" t="s">
        <v>14</v>
      </c>
      <c r="E150" s="3" t="s">
        <v>133</v>
      </c>
      <c r="F150" s="3" t="s">
        <v>313</v>
      </c>
      <c r="G150" s="11">
        <v>144</v>
      </c>
      <c r="H150" s="11"/>
      <c r="I150">
        <v>119</v>
      </c>
      <c r="J150" s="4" t="s">
        <v>44</v>
      </c>
      <c r="K150">
        <v>119106690</v>
      </c>
      <c r="L150" s="11">
        <v>24</v>
      </c>
      <c r="M150" s="11">
        <f>SUM(M149-G150)</f>
        <v>1221.9100000000019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>
        <v>120</v>
      </c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x14ac:dyDescent="0.25">
      <c r="A151" s="37">
        <v>44531</v>
      </c>
      <c r="C151" s="8" t="s">
        <v>315</v>
      </c>
      <c r="D151" s="28" t="s">
        <v>16</v>
      </c>
      <c r="E151" s="3" t="s">
        <v>15</v>
      </c>
      <c r="F151" s="3" t="s">
        <v>26</v>
      </c>
      <c r="G151" s="11">
        <v>10</v>
      </c>
      <c r="H151" s="11"/>
      <c r="I151" t="s">
        <v>20</v>
      </c>
      <c r="J151" s="4" t="s">
        <v>13</v>
      </c>
      <c r="K151" t="s">
        <v>20</v>
      </c>
      <c r="L151" s="11">
        <v>0</v>
      </c>
      <c r="M151" s="38">
        <f t="shared" si="12"/>
        <v>1211.9100000000019</v>
      </c>
      <c r="N151" s="6" t="s">
        <v>316</v>
      </c>
      <c r="O151" s="11">
        <v>10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x14ac:dyDescent="0.25">
      <c r="A152" s="37">
        <v>44532</v>
      </c>
      <c r="C152" s="8" t="s">
        <v>326</v>
      </c>
      <c r="D152" s="28" t="s">
        <v>8</v>
      </c>
      <c r="E152" s="3" t="s">
        <v>108</v>
      </c>
      <c r="F152" s="3" t="s">
        <v>320</v>
      </c>
      <c r="G152" s="11">
        <v>16</v>
      </c>
      <c r="H152" s="11"/>
      <c r="I152">
        <v>120</v>
      </c>
      <c r="J152" s="4" t="s">
        <v>13</v>
      </c>
      <c r="K152" t="s">
        <v>20</v>
      </c>
      <c r="L152" s="11">
        <v>0</v>
      </c>
      <c r="M152" s="11">
        <f t="shared" si="12"/>
        <v>1195.9100000000019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>
        <v>16</v>
      </c>
      <c r="AS152" s="11"/>
    </row>
    <row r="153" spans="1:45" x14ac:dyDescent="0.25">
      <c r="A153" s="37">
        <v>44533</v>
      </c>
      <c r="C153" s="8" t="s">
        <v>326</v>
      </c>
      <c r="D153" s="28" t="s">
        <v>34</v>
      </c>
      <c r="E153" s="3" t="s">
        <v>87</v>
      </c>
      <c r="F153" s="3" t="s">
        <v>88</v>
      </c>
      <c r="G153" s="11">
        <v>8.06</v>
      </c>
      <c r="H153" s="11"/>
      <c r="I153">
        <v>121</v>
      </c>
      <c r="J153" s="4" t="s">
        <v>44</v>
      </c>
      <c r="K153">
        <v>684966762</v>
      </c>
      <c r="L153" s="11">
        <v>0.38</v>
      </c>
      <c r="M153" s="11">
        <f>SUM(M152-G153)</f>
        <v>1187.850000000002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>
        <v>7.68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x14ac:dyDescent="0.25">
      <c r="A154" s="37">
        <v>44536</v>
      </c>
      <c r="C154" s="8" t="s">
        <v>326</v>
      </c>
      <c r="D154" s="28" t="s">
        <v>34</v>
      </c>
      <c r="E154" s="3" t="s">
        <v>29</v>
      </c>
      <c r="F154" s="3" t="s">
        <v>194</v>
      </c>
      <c r="G154" s="11">
        <v>6</v>
      </c>
      <c r="H154" s="11"/>
      <c r="I154">
        <v>122</v>
      </c>
      <c r="J154" s="4" t="s">
        <v>13</v>
      </c>
      <c r="K154" t="s">
        <v>20</v>
      </c>
      <c r="L154" s="11">
        <v>0</v>
      </c>
      <c r="M154" s="11">
        <f t="shared" si="12"/>
        <v>1181.850000000002</v>
      </c>
      <c r="O154" s="11">
        <v>6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x14ac:dyDescent="0.25">
      <c r="A155" s="37">
        <v>44539</v>
      </c>
      <c r="C155" s="8" t="s">
        <v>326</v>
      </c>
      <c r="D155" s="28" t="s">
        <v>14</v>
      </c>
      <c r="E155" s="3" t="s">
        <v>37</v>
      </c>
      <c r="F155" s="3" t="s">
        <v>39</v>
      </c>
      <c r="G155" s="11">
        <v>113.49</v>
      </c>
      <c r="H155" s="11"/>
      <c r="I155">
        <v>123</v>
      </c>
      <c r="J155" s="4" t="s">
        <v>44</v>
      </c>
      <c r="K155">
        <v>559097889</v>
      </c>
      <c r="L155" s="11">
        <v>5.4</v>
      </c>
      <c r="M155" s="11">
        <f t="shared" si="12"/>
        <v>1068.3600000000019</v>
      </c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>
        <v>108.09</v>
      </c>
      <c r="AN155" s="11"/>
      <c r="AO155" s="11"/>
      <c r="AP155" s="11"/>
      <c r="AQ155" s="11"/>
      <c r="AR155" s="11"/>
      <c r="AS155" s="11"/>
    </row>
    <row r="156" spans="1:45" x14ac:dyDescent="0.25">
      <c r="A156" s="37">
        <v>44539</v>
      </c>
      <c r="C156" s="8" t="s">
        <v>326</v>
      </c>
      <c r="D156" s="28" t="s">
        <v>14</v>
      </c>
      <c r="E156" s="3" t="s">
        <v>37</v>
      </c>
      <c r="F156" s="3" t="s">
        <v>305</v>
      </c>
      <c r="G156" s="11">
        <v>54.89</v>
      </c>
      <c r="H156" s="11"/>
      <c r="I156">
        <v>124</v>
      </c>
      <c r="J156" s="4" t="s">
        <v>44</v>
      </c>
      <c r="K156">
        <v>559097889</v>
      </c>
      <c r="L156" s="11">
        <v>2.61</v>
      </c>
      <c r="M156" s="11">
        <f>SUM(M155-G156)</f>
        <v>1013.470000000002</v>
      </c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>
        <v>52.28</v>
      </c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x14ac:dyDescent="0.25">
      <c r="A157" s="37">
        <v>44543</v>
      </c>
      <c r="C157" s="8" t="s">
        <v>326</v>
      </c>
      <c r="D157" s="28" t="s">
        <v>317</v>
      </c>
      <c r="E157" s="3" t="s">
        <v>318</v>
      </c>
      <c r="F157" s="3" t="s">
        <v>319</v>
      </c>
      <c r="H157" s="11">
        <v>770</v>
      </c>
      <c r="I157" t="s">
        <v>20</v>
      </c>
      <c r="J157" s="4" t="s">
        <v>142</v>
      </c>
      <c r="K157" t="s">
        <v>20</v>
      </c>
      <c r="L157" s="11">
        <v>0</v>
      </c>
      <c r="M157" s="11">
        <f>SUM(M156+H157)</f>
        <v>1783.4700000000021</v>
      </c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x14ac:dyDescent="0.25">
      <c r="A158" s="37">
        <v>44547</v>
      </c>
      <c r="C158" s="8" t="s">
        <v>326</v>
      </c>
      <c r="D158" s="28" t="s">
        <v>42</v>
      </c>
      <c r="E158" s="3" t="s">
        <v>20</v>
      </c>
      <c r="F158" s="3" t="s">
        <v>43</v>
      </c>
      <c r="H158" s="11">
        <v>1500</v>
      </c>
      <c r="L158" s="11"/>
      <c r="M158" s="11">
        <f>SUM(M157+H158)</f>
        <v>3283.4700000000021</v>
      </c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x14ac:dyDescent="0.25">
      <c r="A159" s="37">
        <v>44551</v>
      </c>
      <c r="C159" s="8" t="s">
        <v>326</v>
      </c>
      <c r="D159" s="28" t="s">
        <v>14</v>
      </c>
      <c r="E159" s="3" t="s">
        <v>57</v>
      </c>
      <c r="F159" s="3" t="s">
        <v>265</v>
      </c>
      <c r="G159" s="11">
        <v>549.20000000000005</v>
      </c>
      <c r="H159" s="11"/>
      <c r="I159">
        <v>125</v>
      </c>
      <c r="J159" s="4" t="s">
        <v>13</v>
      </c>
      <c r="K159" t="s">
        <v>20</v>
      </c>
      <c r="L159" s="11">
        <v>0</v>
      </c>
      <c r="M159" s="11">
        <f>SUM(M158-G159)</f>
        <v>2734.2700000000023</v>
      </c>
      <c r="O159" s="11"/>
      <c r="P159" s="11"/>
      <c r="Q159" s="11"/>
      <c r="R159" s="11"/>
      <c r="S159" s="11"/>
      <c r="T159" s="11">
        <v>549.20000000000005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x14ac:dyDescent="0.25">
      <c r="A160" s="37">
        <v>44551</v>
      </c>
      <c r="C160" s="8" t="s">
        <v>326</v>
      </c>
      <c r="D160" s="28" t="s">
        <v>14</v>
      </c>
      <c r="E160" s="3" t="s">
        <v>7</v>
      </c>
      <c r="F160" s="3" t="s">
        <v>322</v>
      </c>
      <c r="G160" s="11">
        <v>22.5</v>
      </c>
      <c r="H160" s="11"/>
      <c r="I160">
        <v>126</v>
      </c>
      <c r="J160" s="4" t="s">
        <v>13</v>
      </c>
      <c r="K160" t="s">
        <v>20</v>
      </c>
      <c r="L160" s="11">
        <v>0</v>
      </c>
      <c r="M160" s="11">
        <f>SUM(M159-G160)</f>
        <v>2711.7700000000023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>
        <v>22.5</v>
      </c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x14ac:dyDescent="0.25">
      <c r="A161" s="37">
        <v>44552</v>
      </c>
      <c r="C161" s="8" t="s">
        <v>326</v>
      </c>
      <c r="D161" s="28" t="s">
        <v>34</v>
      </c>
      <c r="E161" s="3" t="s">
        <v>35</v>
      </c>
      <c r="F161" s="3" t="s">
        <v>36</v>
      </c>
      <c r="G161" s="11">
        <v>57.39</v>
      </c>
      <c r="H161" s="11"/>
      <c r="I161">
        <v>127</v>
      </c>
      <c r="J161" s="4" t="s">
        <v>13</v>
      </c>
      <c r="K161" t="s">
        <v>20</v>
      </c>
      <c r="L161" s="11">
        <v>0</v>
      </c>
      <c r="M161" s="11">
        <f t="shared" ref="M161:M172" si="13">SUM(M160-G161)</f>
        <v>2654.3800000000024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>
        <v>57.39</v>
      </c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x14ac:dyDescent="0.25">
      <c r="A162" s="37">
        <v>44552</v>
      </c>
      <c r="C162" s="8" t="s">
        <v>326</v>
      </c>
      <c r="D162" s="28" t="s">
        <v>323</v>
      </c>
      <c r="E162" s="3" t="s">
        <v>143</v>
      </c>
      <c r="F162" s="3" t="s">
        <v>324</v>
      </c>
      <c r="G162" s="11">
        <v>8</v>
      </c>
      <c r="H162" s="11"/>
      <c r="I162">
        <v>128</v>
      </c>
      <c r="J162" s="4" t="s">
        <v>13</v>
      </c>
      <c r="K162" t="s">
        <v>20</v>
      </c>
      <c r="L162" s="11">
        <v>0</v>
      </c>
      <c r="M162" s="11">
        <f t="shared" si="13"/>
        <v>2646.3800000000024</v>
      </c>
      <c r="O162" s="11">
        <v>8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x14ac:dyDescent="0.25">
      <c r="A163" s="37">
        <v>44554</v>
      </c>
      <c r="C163" s="8" t="s">
        <v>326</v>
      </c>
      <c r="D163" s="28" t="s">
        <v>14</v>
      </c>
      <c r="E163" s="3" t="s">
        <v>45</v>
      </c>
      <c r="F163" s="3" t="s">
        <v>325</v>
      </c>
      <c r="G163" s="11">
        <v>623.08000000000004</v>
      </c>
      <c r="H163" s="11"/>
      <c r="I163">
        <v>129</v>
      </c>
      <c r="J163" s="4" t="s">
        <v>13</v>
      </c>
      <c r="K163" t="s">
        <v>20</v>
      </c>
      <c r="L163" s="11">
        <v>0</v>
      </c>
      <c r="M163" s="11">
        <f t="shared" si="13"/>
        <v>2023.3000000000025</v>
      </c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>
        <v>623.08000000000004</v>
      </c>
      <c r="AP163" s="11"/>
      <c r="AQ163" s="11"/>
      <c r="AR163" s="11"/>
      <c r="AS163" s="11"/>
    </row>
    <row r="164" spans="1:45" x14ac:dyDescent="0.25">
      <c r="A164" s="37">
        <v>44554</v>
      </c>
      <c r="C164" s="8" t="s">
        <v>327</v>
      </c>
      <c r="D164" s="28" t="s">
        <v>14</v>
      </c>
      <c r="E164" s="3" t="s">
        <v>15</v>
      </c>
      <c r="F164" s="3" t="s">
        <v>325</v>
      </c>
      <c r="G164" s="11">
        <v>490.4</v>
      </c>
      <c r="H164" s="11"/>
      <c r="I164">
        <v>129</v>
      </c>
      <c r="J164" s="4" t="s">
        <v>13</v>
      </c>
      <c r="K164" t="s">
        <v>20</v>
      </c>
      <c r="L164" s="11">
        <v>0</v>
      </c>
      <c r="M164" s="11">
        <f t="shared" si="13"/>
        <v>1532.9000000000024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>
        <v>490.4</v>
      </c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x14ac:dyDescent="0.25">
      <c r="A165" s="37">
        <v>44559</v>
      </c>
      <c r="C165" s="8" t="s">
        <v>327</v>
      </c>
      <c r="D165" s="28" t="s">
        <v>16</v>
      </c>
      <c r="E165" s="3" t="s">
        <v>183</v>
      </c>
      <c r="F165" s="3" t="s">
        <v>25</v>
      </c>
      <c r="G165" s="11">
        <v>428</v>
      </c>
      <c r="H165" s="11"/>
      <c r="I165" t="s">
        <v>20</v>
      </c>
      <c r="J165" s="4" t="s">
        <v>13</v>
      </c>
      <c r="K165" t="s">
        <v>20</v>
      </c>
      <c r="L165" s="11">
        <v>0</v>
      </c>
      <c r="M165" s="11">
        <f t="shared" si="13"/>
        <v>1104.9000000000024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>
        <v>428</v>
      </c>
      <c r="AN165" s="11"/>
      <c r="AO165" s="11"/>
      <c r="AP165" s="11"/>
      <c r="AQ165" s="11"/>
      <c r="AR165" s="11"/>
      <c r="AS165" s="11"/>
    </row>
    <row r="166" spans="1:45" x14ac:dyDescent="0.25">
      <c r="A166" s="37">
        <v>44561</v>
      </c>
      <c r="C166" s="8" t="s">
        <v>327</v>
      </c>
      <c r="D166" s="28" t="s">
        <v>34</v>
      </c>
      <c r="E166" s="3" t="s">
        <v>87</v>
      </c>
      <c r="F166" s="3" t="s">
        <v>88</v>
      </c>
      <c r="G166" s="11">
        <v>8.06</v>
      </c>
      <c r="H166" s="11"/>
      <c r="I166">
        <v>130</v>
      </c>
      <c r="J166" s="4" t="s">
        <v>44</v>
      </c>
      <c r="K166">
        <v>684966762</v>
      </c>
      <c r="L166" s="11">
        <v>0.38</v>
      </c>
      <c r="M166" s="38">
        <f t="shared" si="13"/>
        <v>1096.8400000000024</v>
      </c>
      <c r="N166" s="6" t="s">
        <v>328</v>
      </c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>
        <v>7.68</v>
      </c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x14ac:dyDescent="0.25">
      <c r="A167" s="37">
        <v>44565</v>
      </c>
      <c r="C167" s="8" t="s">
        <v>345</v>
      </c>
      <c r="D167" s="28" t="s">
        <v>16</v>
      </c>
      <c r="E167" s="3" t="s">
        <v>15</v>
      </c>
      <c r="F167" s="3" t="s">
        <v>292</v>
      </c>
      <c r="G167" s="11">
        <v>10</v>
      </c>
      <c r="H167" s="11"/>
      <c r="I167" t="s">
        <v>20</v>
      </c>
      <c r="J167" s="4" t="s">
        <v>13</v>
      </c>
      <c r="K167" t="s">
        <v>20</v>
      </c>
      <c r="L167" s="11">
        <v>0</v>
      </c>
      <c r="M167" s="11">
        <f t="shared" si="13"/>
        <v>1086.8400000000024</v>
      </c>
      <c r="O167" s="11">
        <v>10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x14ac:dyDescent="0.25">
      <c r="A168" s="37">
        <v>44566</v>
      </c>
      <c r="B168" s="37">
        <v>44565</v>
      </c>
      <c r="C168" s="8" t="s">
        <v>345</v>
      </c>
      <c r="D168" s="28" t="s">
        <v>8</v>
      </c>
      <c r="E168" s="3" t="s">
        <v>129</v>
      </c>
      <c r="F168" s="3" t="s">
        <v>130</v>
      </c>
      <c r="G168" s="11">
        <v>39.99</v>
      </c>
      <c r="H168" s="11"/>
      <c r="I168">
        <v>131</v>
      </c>
      <c r="J168" s="4" t="s">
        <v>44</v>
      </c>
      <c r="K168">
        <v>250872112</v>
      </c>
      <c r="L168" s="11">
        <v>6.67</v>
      </c>
      <c r="M168" s="11">
        <f t="shared" si="13"/>
        <v>1046.8500000000024</v>
      </c>
      <c r="O168" s="11">
        <v>33.32</v>
      </c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x14ac:dyDescent="0.25">
      <c r="A169" s="37">
        <v>44566</v>
      </c>
      <c r="C169" s="8" t="s">
        <v>345</v>
      </c>
      <c r="D169" s="28" t="s">
        <v>34</v>
      </c>
      <c r="E169" s="3" t="s">
        <v>29</v>
      </c>
      <c r="F169" s="3" t="s">
        <v>194</v>
      </c>
      <c r="G169" s="11">
        <v>6</v>
      </c>
      <c r="H169" s="11"/>
      <c r="I169">
        <v>132</v>
      </c>
      <c r="J169" s="4" t="s">
        <v>13</v>
      </c>
      <c r="K169" t="s">
        <v>20</v>
      </c>
      <c r="L169" s="11">
        <v>0</v>
      </c>
      <c r="M169" s="11">
        <f t="shared" si="13"/>
        <v>1040.8500000000024</v>
      </c>
      <c r="O169" s="11">
        <v>6</v>
      </c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x14ac:dyDescent="0.25">
      <c r="A170" s="37">
        <v>44567</v>
      </c>
      <c r="B170" s="37">
        <v>44548</v>
      </c>
      <c r="C170" s="8" t="s">
        <v>345</v>
      </c>
      <c r="D170" s="28" t="s">
        <v>14</v>
      </c>
      <c r="E170" s="3" t="s">
        <v>202</v>
      </c>
      <c r="F170" s="3" t="s">
        <v>211</v>
      </c>
      <c r="G170" s="11">
        <v>68.680000000000007</v>
      </c>
      <c r="H170" s="11"/>
      <c r="I170">
        <v>133</v>
      </c>
      <c r="J170" s="4" t="s">
        <v>44</v>
      </c>
      <c r="K170">
        <v>326597472</v>
      </c>
      <c r="L170" s="11">
        <v>11.45</v>
      </c>
      <c r="M170" s="11">
        <f t="shared" si="13"/>
        <v>972.17000000000235</v>
      </c>
      <c r="O170" s="11"/>
      <c r="P170" s="11"/>
      <c r="Q170" s="11"/>
      <c r="R170" s="11"/>
      <c r="S170" s="11">
        <v>57.23</v>
      </c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x14ac:dyDescent="0.25">
      <c r="A171" s="37">
        <v>44572</v>
      </c>
      <c r="B171" s="37">
        <v>44567</v>
      </c>
      <c r="C171" s="8" t="s">
        <v>345</v>
      </c>
      <c r="D171" s="28" t="s">
        <v>14</v>
      </c>
      <c r="E171" s="3" t="s">
        <v>37</v>
      </c>
      <c r="F171" s="3" t="s">
        <v>329</v>
      </c>
      <c r="G171" s="11">
        <v>152.16999999999999</v>
      </c>
      <c r="H171" s="11"/>
      <c r="I171">
        <v>134</v>
      </c>
      <c r="J171" s="4" t="s">
        <v>44</v>
      </c>
      <c r="K171">
        <v>559097889</v>
      </c>
      <c r="L171" s="11">
        <v>7.25</v>
      </c>
      <c r="M171" s="11">
        <f t="shared" si="13"/>
        <v>820.00000000000239</v>
      </c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>
        <v>144.91999999999999</v>
      </c>
      <c r="AN171" s="11"/>
      <c r="AO171" s="11"/>
      <c r="AP171" s="11"/>
      <c r="AQ171" s="11"/>
      <c r="AR171" s="11"/>
      <c r="AS171" s="11"/>
    </row>
    <row r="172" spans="1:45" x14ac:dyDescent="0.25">
      <c r="A172" s="37">
        <v>44572</v>
      </c>
      <c r="B172" s="37">
        <v>44567</v>
      </c>
      <c r="C172" s="8" t="s">
        <v>345</v>
      </c>
      <c r="D172" s="28" t="s">
        <v>14</v>
      </c>
      <c r="E172" s="3" t="s">
        <v>37</v>
      </c>
      <c r="F172" s="3" t="s">
        <v>330</v>
      </c>
      <c r="G172" s="11">
        <v>45.74</v>
      </c>
      <c r="H172" s="11"/>
      <c r="I172">
        <v>135</v>
      </c>
      <c r="J172" s="4" t="s">
        <v>44</v>
      </c>
      <c r="K172">
        <v>559097889</v>
      </c>
      <c r="L172" s="11">
        <v>2.1800000000000002</v>
      </c>
      <c r="M172" s="11">
        <f t="shared" si="13"/>
        <v>774.26000000000238</v>
      </c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>
        <v>43.56</v>
      </c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x14ac:dyDescent="0.25">
      <c r="A173" s="37">
        <v>44580</v>
      </c>
      <c r="C173" s="8" t="s">
        <v>345</v>
      </c>
      <c r="D173" s="28" t="s">
        <v>317</v>
      </c>
      <c r="E173" s="3" t="s">
        <v>318</v>
      </c>
      <c r="F173" s="3" t="s">
        <v>331</v>
      </c>
      <c r="H173" s="11">
        <v>216.87</v>
      </c>
      <c r="I173" t="s">
        <v>20</v>
      </c>
      <c r="J173" s="4" t="s">
        <v>142</v>
      </c>
      <c r="K173" t="s">
        <v>20</v>
      </c>
      <c r="L173" s="11">
        <v>0</v>
      </c>
      <c r="M173" s="11">
        <f>SUM(M172+H173)</f>
        <v>991.13000000000238</v>
      </c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x14ac:dyDescent="0.25">
      <c r="A174" s="37">
        <v>44581</v>
      </c>
      <c r="C174" s="8" t="s">
        <v>345</v>
      </c>
      <c r="D174" s="28" t="s">
        <v>14</v>
      </c>
      <c r="E174" s="3" t="s">
        <v>7</v>
      </c>
      <c r="F174" s="3" t="s">
        <v>332</v>
      </c>
      <c r="G174" s="11">
        <v>30</v>
      </c>
      <c r="H174" s="11"/>
      <c r="I174">
        <v>136</v>
      </c>
      <c r="J174" s="4" t="s">
        <v>142</v>
      </c>
      <c r="K174" t="s">
        <v>20</v>
      </c>
      <c r="L174" s="11">
        <v>0</v>
      </c>
      <c r="M174" s="11">
        <f>SUM(M173-G174)</f>
        <v>961.13000000000238</v>
      </c>
      <c r="O174" s="11"/>
      <c r="P174" s="11"/>
      <c r="Q174" s="11"/>
      <c r="R174" s="11"/>
      <c r="S174" s="11"/>
      <c r="T174" s="11"/>
      <c r="U174" s="11"/>
      <c r="V174" s="11"/>
      <c r="W174" s="11"/>
      <c r="X174" s="11">
        <v>30</v>
      </c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x14ac:dyDescent="0.25">
      <c r="A175" s="37">
        <v>44582</v>
      </c>
      <c r="C175" s="8" t="s">
        <v>345</v>
      </c>
      <c r="D175" s="28" t="s">
        <v>42</v>
      </c>
      <c r="E175" s="3" t="s">
        <v>20</v>
      </c>
      <c r="F175" s="3" t="s">
        <v>43</v>
      </c>
      <c r="H175" s="11">
        <v>2000</v>
      </c>
      <c r="I175" t="s">
        <v>20</v>
      </c>
      <c r="J175" s="4" t="s">
        <v>142</v>
      </c>
      <c r="K175" t="s">
        <v>20</v>
      </c>
      <c r="L175" s="11">
        <v>0</v>
      </c>
      <c r="M175" s="11">
        <f>SUM(M174+H175)</f>
        <v>2961.1300000000024</v>
      </c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x14ac:dyDescent="0.25">
      <c r="A176" s="37">
        <v>44583</v>
      </c>
      <c r="C176" s="8" t="s">
        <v>345</v>
      </c>
      <c r="D176" s="28" t="s">
        <v>323</v>
      </c>
      <c r="E176" s="3" t="s">
        <v>143</v>
      </c>
      <c r="F176" s="3" t="s">
        <v>324</v>
      </c>
      <c r="G176" s="11">
        <v>10</v>
      </c>
      <c r="H176" s="11"/>
      <c r="I176">
        <v>137</v>
      </c>
      <c r="J176" s="4" t="s">
        <v>13</v>
      </c>
      <c r="K176" t="s">
        <v>20</v>
      </c>
      <c r="L176" s="11">
        <v>0</v>
      </c>
      <c r="M176" s="11">
        <f>SUM(M175-G176)</f>
        <v>2951.1300000000024</v>
      </c>
      <c r="O176" s="11">
        <v>10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6" x14ac:dyDescent="0.25">
      <c r="A177" s="37">
        <v>44586</v>
      </c>
      <c r="C177" s="8" t="s">
        <v>345</v>
      </c>
      <c r="D177" s="28" t="s">
        <v>14</v>
      </c>
      <c r="E177" s="3" t="s">
        <v>45</v>
      </c>
      <c r="F177" s="3" t="s">
        <v>334</v>
      </c>
      <c r="G177" s="11">
        <v>215</v>
      </c>
      <c r="H177" s="11"/>
      <c r="I177">
        <v>138</v>
      </c>
      <c r="J177" s="4" t="s">
        <v>13</v>
      </c>
      <c r="K177" t="s">
        <v>20</v>
      </c>
      <c r="L177" s="11">
        <v>0</v>
      </c>
      <c r="M177" s="11">
        <f t="shared" ref="M177:M188" si="14">SUM(M176-G177)</f>
        <v>2736.1300000000024</v>
      </c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>
        <v>215</v>
      </c>
      <c r="AS177" s="11"/>
    </row>
    <row r="178" spans="1:46" x14ac:dyDescent="0.25">
      <c r="A178" s="37">
        <v>44586</v>
      </c>
      <c r="C178" s="8" t="s">
        <v>346</v>
      </c>
      <c r="D178" s="28" t="s">
        <v>14</v>
      </c>
      <c r="E178" s="3" t="s">
        <v>306</v>
      </c>
      <c r="F178" s="3" t="s">
        <v>335</v>
      </c>
      <c r="G178" s="11">
        <v>329.16</v>
      </c>
      <c r="H178" s="11"/>
      <c r="I178">
        <v>139</v>
      </c>
      <c r="J178" s="4" t="s">
        <v>13</v>
      </c>
      <c r="K178" t="s">
        <v>20</v>
      </c>
      <c r="L178" s="11">
        <v>0</v>
      </c>
      <c r="M178" s="11">
        <f t="shared" si="14"/>
        <v>2406.9700000000025</v>
      </c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>
        <v>329.16</v>
      </c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6" x14ac:dyDescent="0.25">
      <c r="A179" s="37">
        <v>44586</v>
      </c>
      <c r="C179" s="8" t="s">
        <v>346</v>
      </c>
      <c r="D179" s="28" t="s">
        <v>34</v>
      </c>
      <c r="E179" s="3" t="s">
        <v>35</v>
      </c>
      <c r="F179" s="3" t="s">
        <v>36</v>
      </c>
      <c r="G179" s="11">
        <v>57.39</v>
      </c>
      <c r="H179" s="11"/>
      <c r="I179">
        <v>140</v>
      </c>
      <c r="J179" s="4" t="s">
        <v>13</v>
      </c>
      <c r="K179" t="s">
        <v>20</v>
      </c>
      <c r="L179" s="11">
        <v>0</v>
      </c>
      <c r="M179" s="11">
        <f t="shared" si="14"/>
        <v>2349.5800000000027</v>
      </c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>
        <v>57.39</v>
      </c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6" x14ac:dyDescent="0.25">
      <c r="A180" s="37">
        <v>44587</v>
      </c>
      <c r="B180" s="37">
        <v>44586</v>
      </c>
      <c r="C180" s="8" t="s">
        <v>346</v>
      </c>
      <c r="D180" s="28" t="s">
        <v>8</v>
      </c>
      <c r="E180" s="3" t="s">
        <v>336</v>
      </c>
      <c r="F180" s="3" t="s">
        <v>337</v>
      </c>
      <c r="G180" s="11">
        <v>29.99</v>
      </c>
      <c r="H180" s="11"/>
      <c r="I180">
        <v>141</v>
      </c>
      <c r="J180" s="4" t="s">
        <v>44</v>
      </c>
      <c r="K180">
        <v>213514351</v>
      </c>
      <c r="L180" s="11">
        <v>5</v>
      </c>
      <c r="M180" s="11">
        <f t="shared" si="14"/>
        <v>2319.5900000000029</v>
      </c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>
        <v>24.99</v>
      </c>
      <c r="AO180" s="11"/>
      <c r="AP180" s="11"/>
      <c r="AQ180" s="11"/>
      <c r="AR180" s="11"/>
      <c r="AS180" s="11"/>
    </row>
    <row r="181" spans="1:46" x14ac:dyDescent="0.25">
      <c r="A181" t="s">
        <v>338</v>
      </c>
      <c r="C181" s="8" t="s">
        <v>346</v>
      </c>
      <c r="D181" s="28" t="s">
        <v>14</v>
      </c>
      <c r="E181" s="3" t="s">
        <v>45</v>
      </c>
      <c r="F181" s="3" t="s">
        <v>339</v>
      </c>
      <c r="G181" s="11">
        <v>623.08000000000004</v>
      </c>
      <c r="H181" s="11"/>
      <c r="I181">
        <v>142</v>
      </c>
      <c r="J181" s="4" t="s">
        <v>13</v>
      </c>
      <c r="K181" t="s">
        <v>20</v>
      </c>
      <c r="L181" s="11">
        <v>0</v>
      </c>
      <c r="M181" s="11">
        <f t="shared" si="14"/>
        <v>1696.5100000000029</v>
      </c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>
        <v>623.08000000000004</v>
      </c>
      <c r="AP181" s="11"/>
      <c r="AQ181" s="11"/>
      <c r="AR181" s="11"/>
      <c r="AS181" s="11"/>
    </row>
    <row r="182" spans="1:46" x14ac:dyDescent="0.25">
      <c r="A182" s="37">
        <v>44589</v>
      </c>
      <c r="C182" s="8" t="s">
        <v>346</v>
      </c>
      <c r="D182" s="28" t="s">
        <v>14</v>
      </c>
      <c r="E182" s="3" t="s">
        <v>15</v>
      </c>
      <c r="F182" s="3" t="s">
        <v>339</v>
      </c>
      <c r="G182" s="11">
        <v>490.6</v>
      </c>
      <c r="H182" s="11"/>
      <c r="I182">
        <v>143</v>
      </c>
      <c r="J182" s="4" t="s">
        <v>13</v>
      </c>
      <c r="K182" t="s">
        <v>20</v>
      </c>
      <c r="L182" s="11">
        <v>0</v>
      </c>
      <c r="M182" s="11">
        <f t="shared" si="14"/>
        <v>1205.910000000003</v>
      </c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>
        <v>490.6</v>
      </c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6" x14ac:dyDescent="0.25">
      <c r="A183" s="37">
        <v>44593</v>
      </c>
      <c r="C183" s="8" t="s">
        <v>346</v>
      </c>
      <c r="D183" s="28" t="s">
        <v>16</v>
      </c>
      <c r="E183" s="3" t="s">
        <v>15</v>
      </c>
      <c r="F183" s="3" t="s">
        <v>292</v>
      </c>
      <c r="G183" s="11">
        <v>10</v>
      </c>
      <c r="H183" s="11"/>
      <c r="I183" t="s">
        <v>20</v>
      </c>
      <c r="J183" s="4" t="s">
        <v>13</v>
      </c>
      <c r="K183" t="s">
        <v>20</v>
      </c>
      <c r="L183" s="11">
        <v>0</v>
      </c>
      <c r="M183" s="38">
        <f>SUM(M182-G183)</f>
        <v>1195.910000000003</v>
      </c>
      <c r="N183" s="6" t="s">
        <v>340</v>
      </c>
      <c r="O183" s="11">
        <v>10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6" x14ac:dyDescent="0.25">
      <c r="A184" t="s">
        <v>341</v>
      </c>
      <c r="C184" s="8" t="s">
        <v>365</v>
      </c>
      <c r="D184" s="28" t="s">
        <v>8</v>
      </c>
      <c r="E184" s="3" t="s">
        <v>342</v>
      </c>
      <c r="F184" s="3" t="s">
        <v>343</v>
      </c>
      <c r="G184" s="11">
        <v>2.25</v>
      </c>
      <c r="H184" s="11"/>
      <c r="I184">
        <v>144</v>
      </c>
      <c r="J184" s="4" t="s">
        <v>13</v>
      </c>
      <c r="K184" t="s">
        <v>20</v>
      </c>
      <c r="L184" s="11">
        <v>0</v>
      </c>
      <c r="M184" s="11">
        <f t="shared" si="14"/>
        <v>1193.660000000003</v>
      </c>
      <c r="O184" s="11"/>
      <c r="P184" s="11">
        <v>2.25</v>
      </c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6" x14ac:dyDescent="0.25">
      <c r="A185" s="37">
        <v>44596</v>
      </c>
      <c r="B185" s="37">
        <v>44593</v>
      </c>
      <c r="C185" s="8" t="s">
        <v>365</v>
      </c>
      <c r="D185" s="28" t="s">
        <v>14</v>
      </c>
      <c r="E185" s="3" t="s">
        <v>37</v>
      </c>
      <c r="F185" s="3" t="s">
        <v>344</v>
      </c>
      <c r="G185" s="11">
        <v>65.62</v>
      </c>
      <c r="H185" s="11"/>
      <c r="I185">
        <v>145</v>
      </c>
      <c r="J185" s="4" t="s">
        <v>44</v>
      </c>
      <c r="K185">
        <v>559097889</v>
      </c>
      <c r="L185" s="11">
        <v>3.12</v>
      </c>
      <c r="M185" s="39">
        <f t="shared" si="14"/>
        <v>1128.0400000000031</v>
      </c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>
        <v>62.5</v>
      </c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6" x14ac:dyDescent="0.25">
      <c r="A186" s="37">
        <v>44596</v>
      </c>
      <c r="B186" s="37">
        <v>44582</v>
      </c>
      <c r="C186" s="8" t="s">
        <v>365</v>
      </c>
      <c r="D186" s="28" t="s">
        <v>34</v>
      </c>
      <c r="E186" s="3" t="s">
        <v>87</v>
      </c>
      <c r="F186" s="3" t="s">
        <v>88</v>
      </c>
      <c r="G186" s="11">
        <v>10.08</v>
      </c>
      <c r="H186" s="11"/>
      <c r="I186">
        <v>146</v>
      </c>
      <c r="J186" s="4" t="s">
        <v>44</v>
      </c>
      <c r="K186">
        <v>684966762</v>
      </c>
      <c r="L186" s="11">
        <v>0.48</v>
      </c>
      <c r="M186" s="11">
        <f t="shared" si="14"/>
        <v>1117.9600000000032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>
        <v>9.6</v>
      </c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6" x14ac:dyDescent="0.25">
      <c r="A187" s="37">
        <v>44599</v>
      </c>
      <c r="C187" s="8" t="s">
        <v>365</v>
      </c>
      <c r="D187" s="28" t="s">
        <v>34</v>
      </c>
      <c r="E187" s="3" t="s">
        <v>29</v>
      </c>
      <c r="F187" s="3" t="s">
        <v>155</v>
      </c>
      <c r="G187" s="11">
        <v>6</v>
      </c>
      <c r="H187" s="11"/>
      <c r="I187" t="s">
        <v>20</v>
      </c>
      <c r="J187" s="4" t="s">
        <v>13</v>
      </c>
      <c r="K187" t="s">
        <v>20</v>
      </c>
      <c r="L187" s="11">
        <v>0</v>
      </c>
      <c r="M187" s="39">
        <f t="shared" si="14"/>
        <v>1111.9600000000032</v>
      </c>
      <c r="O187" s="11">
        <v>6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6" x14ac:dyDescent="0.25">
      <c r="A188" s="37">
        <v>44602</v>
      </c>
      <c r="C188" s="8" t="s">
        <v>365</v>
      </c>
      <c r="D188" s="28" t="s">
        <v>8</v>
      </c>
      <c r="E188" s="3" t="s">
        <v>306</v>
      </c>
      <c r="F188" s="3" t="s">
        <v>358</v>
      </c>
      <c r="G188" s="11">
        <v>4.4800000000000004</v>
      </c>
      <c r="H188" s="11"/>
      <c r="I188">
        <v>147</v>
      </c>
      <c r="J188" s="4" t="s">
        <v>13</v>
      </c>
      <c r="K188" t="s">
        <v>20</v>
      </c>
      <c r="L188" s="11">
        <v>0</v>
      </c>
      <c r="M188" s="11">
        <f t="shared" si="14"/>
        <v>1107.4800000000032</v>
      </c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>
        <v>4.4800000000000004</v>
      </c>
    </row>
    <row r="189" spans="1:46" x14ac:dyDescent="0.25">
      <c r="A189" s="37">
        <v>44606</v>
      </c>
      <c r="C189" s="8" t="s">
        <v>365</v>
      </c>
      <c r="D189" s="28" t="s">
        <v>8</v>
      </c>
      <c r="E189" s="3" t="s">
        <v>171</v>
      </c>
      <c r="G189" s="11">
        <v>46.2</v>
      </c>
      <c r="H189" s="11"/>
      <c r="I189" t="s">
        <v>347</v>
      </c>
      <c r="L189" s="11"/>
      <c r="M189" s="11">
        <f>SUM(M188-G189)</f>
        <v>1061.2800000000032</v>
      </c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>
        <v>46.2</v>
      </c>
      <c r="AQ189" s="11"/>
      <c r="AR189" s="11"/>
      <c r="AS189" s="11"/>
    </row>
    <row r="190" spans="1:46" x14ac:dyDescent="0.25">
      <c r="A190" s="37">
        <v>44610</v>
      </c>
      <c r="C190" s="8" t="s">
        <v>365</v>
      </c>
      <c r="D190" s="28" t="s">
        <v>42</v>
      </c>
      <c r="E190" s="3" t="s">
        <v>20</v>
      </c>
      <c r="F190" s="3" t="s">
        <v>43</v>
      </c>
      <c r="H190" s="11">
        <v>1000</v>
      </c>
      <c r="I190" t="s">
        <v>20</v>
      </c>
      <c r="J190" s="4" t="s">
        <v>13</v>
      </c>
      <c r="K190" t="s">
        <v>20</v>
      </c>
      <c r="L190" s="11">
        <v>0</v>
      </c>
      <c r="M190" s="11">
        <f>SUM(M189+H190)</f>
        <v>2061.2800000000034</v>
      </c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6" x14ac:dyDescent="0.25">
      <c r="A191" s="37">
        <v>44614</v>
      </c>
      <c r="C191" s="8" t="s">
        <v>365</v>
      </c>
      <c r="D191" s="28" t="s">
        <v>14</v>
      </c>
      <c r="E191" s="3" t="s">
        <v>349</v>
      </c>
      <c r="F191" s="3" t="s">
        <v>350</v>
      </c>
      <c r="G191" s="11">
        <v>140</v>
      </c>
      <c r="H191" s="11"/>
      <c r="I191">
        <v>149</v>
      </c>
      <c r="J191" s="4" t="s">
        <v>13</v>
      </c>
      <c r="K191" t="s">
        <v>20</v>
      </c>
      <c r="L191" s="11">
        <v>0</v>
      </c>
      <c r="M191" s="11">
        <f>SUM(M190-G191)</f>
        <v>1921.2800000000034</v>
      </c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>
        <v>140</v>
      </c>
    </row>
    <row r="192" spans="1:46" x14ac:dyDescent="0.25">
      <c r="A192" s="37">
        <v>44614</v>
      </c>
      <c r="B192" s="37">
        <v>44610</v>
      </c>
      <c r="C192" s="8" t="s">
        <v>365</v>
      </c>
      <c r="D192" s="28" t="s">
        <v>14</v>
      </c>
      <c r="E192" s="3" t="s">
        <v>351</v>
      </c>
      <c r="F192" s="3" t="s">
        <v>359</v>
      </c>
      <c r="G192" s="11">
        <v>144</v>
      </c>
      <c r="H192" s="11"/>
      <c r="I192">
        <v>150</v>
      </c>
      <c r="J192" s="4" t="s">
        <v>44</v>
      </c>
      <c r="K192">
        <v>891752783</v>
      </c>
      <c r="L192" s="11">
        <v>24</v>
      </c>
      <c r="M192" s="11">
        <f>SUM(M191-G192)</f>
        <v>1777.2800000000034</v>
      </c>
      <c r="O192" s="11"/>
      <c r="P192" s="11"/>
      <c r="Q192" s="11"/>
      <c r="R192" s="11"/>
      <c r="S192" s="11"/>
      <c r="T192" s="11"/>
      <c r="U192" s="11"/>
      <c r="V192" s="11"/>
      <c r="W192" s="11"/>
      <c r="X192" s="11">
        <v>120</v>
      </c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x14ac:dyDescent="0.25">
      <c r="A193" s="37">
        <v>44614</v>
      </c>
      <c r="B193" s="37">
        <v>44599</v>
      </c>
      <c r="C193" s="8" t="s">
        <v>365</v>
      </c>
      <c r="D193" s="28" t="s">
        <v>14</v>
      </c>
      <c r="E193" s="3" t="s">
        <v>37</v>
      </c>
      <c r="F193" s="3" t="s">
        <v>352</v>
      </c>
      <c r="G193" s="11">
        <v>203.34</v>
      </c>
      <c r="H193" s="11"/>
      <c r="I193">
        <v>151</v>
      </c>
      <c r="J193" s="4" t="s">
        <v>44</v>
      </c>
      <c r="K193">
        <v>559097889</v>
      </c>
      <c r="L193" s="11">
        <v>33.89</v>
      </c>
      <c r="M193" s="11">
        <f t="shared" ref="M193:M196" si="15">SUM(M192-G193)</f>
        <v>1573.9400000000035</v>
      </c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>
        <v>169.45</v>
      </c>
      <c r="AN193" s="11"/>
      <c r="AO193" s="11"/>
      <c r="AP193" s="11"/>
      <c r="AQ193" s="11"/>
      <c r="AR193" s="11"/>
      <c r="AS193" s="11"/>
    </row>
    <row r="194" spans="1:45" x14ac:dyDescent="0.25">
      <c r="A194" s="37">
        <v>44614</v>
      </c>
      <c r="C194" s="8" t="s">
        <v>365</v>
      </c>
      <c r="D194" s="28" t="s">
        <v>14</v>
      </c>
      <c r="E194" s="3" t="s">
        <v>351</v>
      </c>
      <c r="F194" s="3" t="s">
        <v>360</v>
      </c>
      <c r="G194" s="11">
        <v>120</v>
      </c>
      <c r="H194" s="11"/>
      <c r="I194">
        <v>152</v>
      </c>
      <c r="J194" s="4" t="s">
        <v>13</v>
      </c>
      <c r="K194" t="s">
        <v>20</v>
      </c>
      <c r="L194" s="11">
        <v>0</v>
      </c>
      <c r="M194" s="11">
        <f t="shared" si="15"/>
        <v>1453.9400000000035</v>
      </c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>
        <v>120</v>
      </c>
      <c r="AL194" s="11"/>
      <c r="AM194" s="11"/>
      <c r="AN194" s="11"/>
      <c r="AO194" s="11"/>
      <c r="AP194" s="11"/>
      <c r="AQ194" s="11"/>
      <c r="AR194" s="11"/>
      <c r="AS194" s="11"/>
    </row>
    <row r="195" spans="1:45" x14ac:dyDescent="0.25">
      <c r="A195" s="37">
        <v>44614</v>
      </c>
      <c r="B195" s="37">
        <v>44595</v>
      </c>
      <c r="C195" s="8" t="s">
        <v>364</v>
      </c>
      <c r="D195" s="28" t="s">
        <v>14</v>
      </c>
      <c r="E195" s="3" t="s">
        <v>353</v>
      </c>
      <c r="F195" s="3" t="s">
        <v>354</v>
      </c>
      <c r="G195" s="11">
        <v>378</v>
      </c>
      <c r="H195" s="11"/>
      <c r="I195">
        <v>153</v>
      </c>
      <c r="J195" s="4" t="s">
        <v>44</v>
      </c>
      <c r="K195">
        <v>374875742</v>
      </c>
      <c r="L195" s="11">
        <v>63</v>
      </c>
      <c r="M195" s="11">
        <f t="shared" si="15"/>
        <v>1075.9400000000035</v>
      </c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>
        <v>315</v>
      </c>
      <c r="AL195" s="11"/>
      <c r="AM195" s="11"/>
      <c r="AN195" s="11"/>
      <c r="AO195" s="11"/>
      <c r="AP195" s="11"/>
      <c r="AQ195" s="11"/>
      <c r="AR195" s="11"/>
      <c r="AS195" s="11"/>
    </row>
    <row r="196" spans="1:45" x14ac:dyDescent="0.25">
      <c r="A196" s="37">
        <v>44614</v>
      </c>
      <c r="C196" s="8" t="s">
        <v>364</v>
      </c>
      <c r="D196" s="28" t="s">
        <v>323</v>
      </c>
      <c r="E196" s="3" t="s">
        <v>143</v>
      </c>
      <c r="F196" s="3" t="s">
        <v>355</v>
      </c>
      <c r="G196" s="11">
        <v>8.5</v>
      </c>
      <c r="H196" s="11"/>
      <c r="I196">
        <v>154</v>
      </c>
      <c r="J196" t="s">
        <v>13</v>
      </c>
      <c r="K196" t="s">
        <v>20</v>
      </c>
      <c r="L196" s="11">
        <v>0</v>
      </c>
      <c r="M196" s="11">
        <f t="shared" si="15"/>
        <v>1067.4400000000035</v>
      </c>
      <c r="O196" s="11">
        <v>8.5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x14ac:dyDescent="0.25">
      <c r="A197" s="37">
        <v>44617</v>
      </c>
      <c r="C197" s="8" t="s">
        <v>364</v>
      </c>
      <c r="D197" s="28" t="s">
        <v>42</v>
      </c>
      <c r="E197" s="3" t="s">
        <v>20</v>
      </c>
      <c r="F197" s="3" t="s">
        <v>43</v>
      </c>
      <c r="H197" s="11">
        <v>1500</v>
      </c>
      <c r="I197" t="s">
        <v>20</v>
      </c>
      <c r="J197" s="4" t="s">
        <v>20</v>
      </c>
      <c r="K197" t="s">
        <v>20</v>
      </c>
      <c r="L197" s="11">
        <v>0</v>
      </c>
      <c r="M197" s="21">
        <f>SUM(M196+H197)</f>
        <v>2567.4400000000032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x14ac:dyDescent="0.25">
      <c r="A198" s="37">
        <v>44620</v>
      </c>
      <c r="C198" s="8" t="s">
        <v>364</v>
      </c>
      <c r="D198" s="28" t="s">
        <v>356</v>
      </c>
      <c r="E198" s="3" t="s">
        <v>15</v>
      </c>
      <c r="F198" s="3" t="s">
        <v>357</v>
      </c>
      <c r="G198" s="11">
        <v>490.4</v>
      </c>
      <c r="H198" s="11"/>
      <c r="I198">
        <v>155</v>
      </c>
      <c r="J198" s="4" t="s">
        <v>13</v>
      </c>
      <c r="K198" t="s">
        <v>20</v>
      </c>
      <c r="L198" s="11">
        <v>0</v>
      </c>
      <c r="M198" s="21">
        <f t="shared" ref="M198:M206" si="16">SUM(M197-G198)</f>
        <v>2077.0400000000031</v>
      </c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>
        <v>490.4</v>
      </c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x14ac:dyDescent="0.25">
      <c r="A199" s="37">
        <v>44620</v>
      </c>
      <c r="C199" s="8" t="s">
        <v>364</v>
      </c>
      <c r="D199" s="28" t="s">
        <v>356</v>
      </c>
      <c r="E199" s="3" t="s">
        <v>45</v>
      </c>
      <c r="F199" s="3" t="s">
        <v>357</v>
      </c>
      <c r="G199" s="11">
        <v>623.08000000000004</v>
      </c>
      <c r="H199" s="11"/>
      <c r="I199">
        <v>156</v>
      </c>
      <c r="J199" s="4" t="s">
        <v>13</v>
      </c>
      <c r="K199" t="s">
        <v>20</v>
      </c>
      <c r="L199" s="11">
        <v>0</v>
      </c>
      <c r="M199" s="21">
        <f t="shared" si="16"/>
        <v>1453.9600000000032</v>
      </c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>
        <v>623.08000000000004</v>
      </c>
      <c r="AP199" s="11"/>
      <c r="AQ199" s="11"/>
      <c r="AR199" s="11"/>
      <c r="AS199" s="11"/>
    </row>
    <row r="200" spans="1:45" x14ac:dyDescent="0.25">
      <c r="A200" s="37">
        <v>44621</v>
      </c>
      <c r="C200" s="8" t="s">
        <v>364</v>
      </c>
      <c r="D200" s="28" t="s">
        <v>34</v>
      </c>
      <c r="E200" s="3" t="s">
        <v>35</v>
      </c>
      <c r="F200" s="3" t="s">
        <v>36</v>
      </c>
      <c r="G200" s="11">
        <v>57.39</v>
      </c>
      <c r="H200" s="11"/>
      <c r="I200">
        <v>157</v>
      </c>
      <c r="J200" s="4" t="s">
        <v>13</v>
      </c>
      <c r="K200" t="s">
        <v>20</v>
      </c>
      <c r="L200" s="11">
        <v>0</v>
      </c>
      <c r="M200" s="21">
        <f t="shared" si="16"/>
        <v>1396.5700000000031</v>
      </c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>
        <v>57.39</v>
      </c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x14ac:dyDescent="0.25">
      <c r="A201" s="37">
        <v>44621</v>
      </c>
      <c r="C201" s="8" t="s">
        <v>364</v>
      </c>
      <c r="D201" s="28" t="s">
        <v>16</v>
      </c>
      <c r="E201" s="3" t="s">
        <v>15</v>
      </c>
      <c r="F201" s="3" t="s">
        <v>292</v>
      </c>
      <c r="G201" s="11">
        <v>10</v>
      </c>
      <c r="I201" t="s">
        <v>20</v>
      </c>
      <c r="J201" s="4" t="s">
        <v>13</v>
      </c>
      <c r="K201" t="s">
        <v>20</v>
      </c>
      <c r="L201" s="11">
        <v>0</v>
      </c>
      <c r="M201" s="25">
        <f t="shared" si="16"/>
        <v>1386.5700000000031</v>
      </c>
      <c r="N201" s="6" t="s">
        <v>363</v>
      </c>
      <c r="O201" s="11">
        <v>10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x14ac:dyDescent="0.25">
      <c r="A202" s="37">
        <v>44623</v>
      </c>
      <c r="C202" s="8" t="s">
        <v>394</v>
      </c>
      <c r="D202" s="28" t="s">
        <v>8</v>
      </c>
      <c r="E202" s="3" t="s">
        <v>361</v>
      </c>
      <c r="F202" s="3" t="s">
        <v>362</v>
      </c>
      <c r="G202" s="11">
        <v>25</v>
      </c>
      <c r="I202">
        <v>158</v>
      </c>
      <c r="J202" s="4" t="s">
        <v>13</v>
      </c>
      <c r="K202" t="s">
        <v>20</v>
      </c>
      <c r="L202" s="11">
        <v>0</v>
      </c>
      <c r="M202" s="21">
        <f t="shared" si="16"/>
        <v>1361.5700000000031</v>
      </c>
      <c r="O202" s="11">
        <v>25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x14ac:dyDescent="0.25">
      <c r="A203" s="37">
        <v>44624</v>
      </c>
      <c r="B203" s="37">
        <v>44596</v>
      </c>
      <c r="C203" s="8" t="s">
        <v>394</v>
      </c>
      <c r="D203" s="28" t="s">
        <v>34</v>
      </c>
      <c r="E203" s="3" t="s">
        <v>87</v>
      </c>
      <c r="F203" s="3" t="s">
        <v>88</v>
      </c>
      <c r="G203" s="11">
        <v>8.06</v>
      </c>
      <c r="I203">
        <v>159</v>
      </c>
      <c r="J203" s="4" t="s">
        <v>44</v>
      </c>
      <c r="K203">
        <v>684966762</v>
      </c>
      <c r="L203" s="11">
        <v>0.38</v>
      </c>
      <c r="M203" s="21">
        <f t="shared" si="16"/>
        <v>1353.5100000000032</v>
      </c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>
        <v>7.68</v>
      </c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x14ac:dyDescent="0.25">
      <c r="A204" s="37">
        <v>44624</v>
      </c>
      <c r="C204" s="8" t="s">
        <v>394</v>
      </c>
      <c r="D204" s="28" t="s">
        <v>8</v>
      </c>
      <c r="E204" s="3" t="s">
        <v>108</v>
      </c>
      <c r="F204" s="3" t="s">
        <v>393</v>
      </c>
      <c r="G204" s="11">
        <v>24.8</v>
      </c>
      <c r="I204">
        <v>160</v>
      </c>
      <c r="J204" s="4" t="s">
        <v>13</v>
      </c>
      <c r="K204" t="s">
        <v>20</v>
      </c>
      <c r="L204" s="11">
        <v>0</v>
      </c>
      <c r="M204" s="21">
        <f t="shared" si="16"/>
        <v>1328.7100000000032</v>
      </c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>
        <v>24.8</v>
      </c>
      <c r="AS204" s="11"/>
    </row>
    <row r="205" spans="1:45" x14ac:dyDescent="0.25">
      <c r="A205" s="37">
        <v>44627</v>
      </c>
      <c r="C205" s="8" t="s">
        <v>394</v>
      </c>
      <c r="D205" s="28" t="s">
        <v>34</v>
      </c>
      <c r="E205" s="3" t="s">
        <v>29</v>
      </c>
      <c r="F205" s="3" t="s">
        <v>194</v>
      </c>
      <c r="G205" s="11">
        <v>6</v>
      </c>
      <c r="I205" t="s">
        <v>20</v>
      </c>
      <c r="J205" s="4" t="s">
        <v>13</v>
      </c>
      <c r="K205" t="s">
        <v>20</v>
      </c>
      <c r="L205" s="11">
        <v>0</v>
      </c>
      <c r="M205" s="21">
        <f t="shared" si="16"/>
        <v>1322.7100000000032</v>
      </c>
      <c r="O205" s="11">
        <v>6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x14ac:dyDescent="0.25">
      <c r="A206" s="37">
        <v>44628</v>
      </c>
      <c r="B206" s="37">
        <v>44601</v>
      </c>
      <c r="C206" s="8" t="s">
        <v>394</v>
      </c>
      <c r="D206" s="28" t="s">
        <v>14</v>
      </c>
      <c r="E206" s="3" t="s">
        <v>366</v>
      </c>
      <c r="F206" s="3" t="s">
        <v>102</v>
      </c>
      <c r="G206" s="11">
        <v>471.6</v>
      </c>
      <c r="I206">
        <v>161</v>
      </c>
      <c r="J206" s="4" t="s">
        <v>44</v>
      </c>
      <c r="K206">
        <v>757996451</v>
      </c>
      <c r="L206" s="11">
        <v>78.599999999999994</v>
      </c>
      <c r="M206" s="21">
        <f t="shared" si="16"/>
        <v>851.1100000000032</v>
      </c>
      <c r="O206" s="11"/>
      <c r="P206" s="11"/>
      <c r="Q206" s="11"/>
      <c r="R206" s="11"/>
      <c r="S206" s="11"/>
      <c r="T206" s="11"/>
      <c r="U206" s="11"/>
      <c r="V206" s="11"/>
      <c r="W206" s="11">
        <v>393</v>
      </c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x14ac:dyDescent="0.25">
      <c r="A207" s="37">
        <v>44628</v>
      </c>
      <c r="C207" s="8" t="s">
        <v>394</v>
      </c>
      <c r="D207" s="28" t="s">
        <v>317</v>
      </c>
      <c r="E207" s="3" t="s">
        <v>367</v>
      </c>
      <c r="F207" s="3" t="s">
        <v>368</v>
      </c>
      <c r="H207" s="11">
        <v>3263.3</v>
      </c>
      <c r="I207" t="s">
        <v>20</v>
      </c>
      <c r="J207" t="s">
        <v>20</v>
      </c>
      <c r="K207" t="s">
        <v>20</v>
      </c>
      <c r="L207" s="11">
        <v>0</v>
      </c>
      <c r="M207" s="21">
        <f>SUM(M206+H207)</f>
        <v>4114.4100000000035</v>
      </c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x14ac:dyDescent="0.25">
      <c r="A208" s="37">
        <v>44628</v>
      </c>
      <c r="C208" s="8" t="s">
        <v>394</v>
      </c>
      <c r="D208" s="28" t="s">
        <v>317</v>
      </c>
      <c r="E208" s="3" t="s">
        <v>367</v>
      </c>
      <c r="F208" s="3" t="s">
        <v>368</v>
      </c>
      <c r="H208" s="11">
        <v>1628.13</v>
      </c>
      <c r="I208" t="s">
        <v>20</v>
      </c>
      <c r="J208" t="s">
        <v>20</v>
      </c>
      <c r="K208" t="s">
        <v>20</v>
      </c>
      <c r="L208" s="11">
        <v>0</v>
      </c>
      <c r="M208" s="21">
        <f>SUM(M207+H208)</f>
        <v>5742.5400000000036</v>
      </c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7" x14ac:dyDescent="0.25">
      <c r="A209" s="37">
        <v>44628</v>
      </c>
      <c r="C209" s="8" t="s">
        <v>394</v>
      </c>
      <c r="D209" s="28" t="s">
        <v>42</v>
      </c>
      <c r="E209" s="3" t="s">
        <v>20</v>
      </c>
      <c r="F209" s="3" t="s">
        <v>43</v>
      </c>
      <c r="H209" s="11">
        <v>500</v>
      </c>
      <c r="I209" t="s">
        <v>20</v>
      </c>
      <c r="J209" t="s">
        <v>20</v>
      </c>
      <c r="K209" t="s">
        <v>20</v>
      </c>
      <c r="L209" s="11">
        <v>0</v>
      </c>
      <c r="M209" s="21">
        <f>SUM(M208+H209)</f>
        <v>6242.5400000000036</v>
      </c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7" x14ac:dyDescent="0.25">
      <c r="A210" s="37">
        <v>44630</v>
      </c>
      <c r="C210" s="8" t="s">
        <v>394</v>
      </c>
      <c r="D210" s="28" t="s">
        <v>14</v>
      </c>
      <c r="E210" s="3" t="s">
        <v>37</v>
      </c>
      <c r="F210" s="3" t="s">
        <v>369</v>
      </c>
      <c r="G210" s="11">
        <v>591.71</v>
      </c>
      <c r="H210" s="11"/>
      <c r="I210">
        <v>162</v>
      </c>
      <c r="J210" t="s">
        <v>44</v>
      </c>
      <c r="K210">
        <v>559097889</v>
      </c>
      <c r="L210" s="11">
        <v>98.62</v>
      </c>
      <c r="M210" s="21">
        <f t="shared" ref="M210:M215" si="17">SUM(M209-G210)</f>
        <v>5650.8300000000036</v>
      </c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>
        <v>493.09</v>
      </c>
      <c r="AN210" s="11"/>
      <c r="AO210" s="11"/>
      <c r="AP210" s="11"/>
      <c r="AQ210" s="11"/>
      <c r="AR210" s="11"/>
      <c r="AS210" s="11"/>
    </row>
    <row r="211" spans="1:47" x14ac:dyDescent="0.25">
      <c r="A211" s="37">
        <v>44630</v>
      </c>
      <c r="C211" s="8" t="s">
        <v>394</v>
      </c>
      <c r="D211" s="28" t="s">
        <v>14</v>
      </c>
      <c r="E211" s="3" t="s">
        <v>370</v>
      </c>
      <c r="F211" s="3" t="s">
        <v>371</v>
      </c>
      <c r="G211" s="11">
        <v>924</v>
      </c>
      <c r="H211" s="11"/>
      <c r="I211">
        <v>163</v>
      </c>
      <c r="J211" t="s">
        <v>44</v>
      </c>
      <c r="K211">
        <v>970243528</v>
      </c>
      <c r="L211" s="11">
        <v>154</v>
      </c>
      <c r="M211" s="21">
        <f t="shared" si="17"/>
        <v>4726.8300000000036</v>
      </c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>
        <v>770</v>
      </c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7" x14ac:dyDescent="0.25">
      <c r="A212" s="37">
        <v>44630</v>
      </c>
      <c r="C212" s="8" t="s">
        <v>394</v>
      </c>
      <c r="D212" s="28" t="s">
        <v>14</v>
      </c>
      <c r="E212" s="3" t="s">
        <v>37</v>
      </c>
      <c r="F212" s="3" t="s">
        <v>372</v>
      </c>
      <c r="G212" s="11">
        <v>71.8</v>
      </c>
      <c r="H212" s="11"/>
      <c r="I212">
        <v>164</v>
      </c>
      <c r="J212" t="s">
        <v>44</v>
      </c>
      <c r="K212">
        <v>559097889</v>
      </c>
      <c r="L212" s="11">
        <v>3.42</v>
      </c>
      <c r="M212" s="21">
        <f t="shared" si="17"/>
        <v>4655.0300000000034</v>
      </c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>
        <v>68.38</v>
      </c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7" x14ac:dyDescent="0.25">
      <c r="A213" s="37">
        <v>44634</v>
      </c>
      <c r="C213" s="8" t="s">
        <v>394</v>
      </c>
      <c r="D213" s="28" t="s">
        <v>8</v>
      </c>
      <c r="E213" s="3" t="s">
        <v>374</v>
      </c>
      <c r="F213" s="3" t="s">
        <v>375</v>
      </c>
      <c r="G213" s="11">
        <v>62.4</v>
      </c>
      <c r="H213" s="11"/>
      <c r="I213">
        <v>165</v>
      </c>
      <c r="J213" t="s">
        <v>44</v>
      </c>
      <c r="K213">
        <v>293748358</v>
      </c>
      <c r="L213" s="11">
        <v>10.4</v>
      </c>
      <c r="M213" s="21">
        <f t="shared" si="17"/>
        <v>4592.6300000000037</v>
      </c>
      <c r="O213" s="11">
        <v>52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7" x14ac:dyDescent="0.25">
      <c r="A214" s="37">
        <v>44634</v>
      </c>
      <c r="C214" s="8" t="s">
        <v>394</v>
      </c>
      <c r="D214" s="28" t="s">
        <v>8</v>
      </c>
      <c r="E214" s="3" t="s">
        <v>165</v>
      </c>
      <c r="F214" s="3" t="s">
        <v>376</v>
      </c>
      <c r="G214" s="11">
        <v>3</v>
      </c>
      <c r="H214" s="11"/>
      <c r="I214">
        <v>166</v>
      </c>
      <c r="J214" t="s">
        <v>13</v>
      </c>
      <c r="K214" t="s">
        <v>20</v>
      </c>
      <c r="L214" s="11">
        <v>0</v>
      </c>
      <c r="M214" s="21">
        <f t="shared" si="17"/>
        <v>4589.6300000000037</v>
      </c>
      <c r="O214" s="11">
        <v>3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7" x14ac:dyDescent="0.25">
      <c r="A215" s="37">
        <v>44635</v>
      </c>
      <c r="C215" s="8" t="s">
        <v>395</v>
      </c>
      <c r="D215" s="28" t="s">
        <v>42</v>
      </c>
      <c r="E215" s="3" t="s">
        <v>20</v>
      </c>
      <c r="F215" s="3" t="s">
        <v>379</v>
      </c>
      <c r="G215" s="49">
        <v>2000</v>
      </c>
      <c r="H215" s="11"/>
      <c r="I215" t="s">
        <v>20</v>
      </c>
      <c r="J215" t="s">
        <v>20</v>
      </c>
      <c r="K215" t="s">
        <v>20</v>
      </c>
      <c r="L215" s="11">
        <v>0</v>
      </c>
      <c r="M215" s="21">
        <f t="shared" si="17"/>
        <v>2589.6300000000037</v>
      </c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U215" s="49">
        <v>2000</v>
      </c>
    </row>
    <row r="216" spans="1:47" x14ac:dyDescent="0.25">
      <c r="A216" s="37">
        <v>44642</v>
      </c>
      <c r="C216" s="8" t="s">
        <v>395</v>
      </c>
      <c r="D216" s="28" t="s">
        <v>323</v>
      </c>
      <c r="E216" s="3" t="s">
        <v>143</v>
      </c>
      <c r="F216" s="3" t="s">
        <v>324</v>
      </c>
      <c r="G216" s="11">
        <v>8</v>
      </c>
      <c r="H216" s="11"/>
      <c r="I216">
        <v>167</v>
      </c>
      <c r="J216" t="s">
        <v>13</v>
      </c>
      <c r="K216" t="s">
        <v>20</v>
      </c>
      <c r="L216" s="11">
        <v>0</v>
      </c>
      <c r="M216" s="21">
        <f>SUM(M215-G216)</f>
        <v>2581.6300000000037</v>
      </c>
      <c r="O216" s="11">
        <v>8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7" x14ac:dyDescent="0.25">
      <c r="A217" s="37">
        <v>44642</v>
      </c>
      <c r="C217" s="8" t="s">
        <v>395</v>
      </c>
      <c r="D217" s="28" t="s">
        <v>42</v>
      </c>
      <c r="E217" s="3" t="s">
        <v>20</v>
      </c>
      <c r="F217" s="3" t="s">
        <v>43</v>
      </c>
      <c r="G217" s="11"/>
      <c r="H217" s="11">
        <v>2000</v>
      </c>
      <c r="M217" s="21">
        <f>SUM(M216+H217)</f>
        <v>4581.6300000000037</v>
      </c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7" x14ac:dyDescent="0.25">
      <c r="A218" s="37">
        <v>44643</v>
      </c>
      <c r="C218" s="8" t="s">
        <v>395</v>
      </c>
      <c r="D218" s="28" t="s">
        <v>34</v>
      </c>
      <c r="E218" s="3" t="s">
        <v>35</v>
      </c>
      <c r="F218" s="3" t="s">
        <v>36</v>
      </c>
      <c r="G218" s="11">
        <v>57.39</v>
      </c>
      <c r="H218" s="11"/>
      <c r="I218">
        <v>168</v>
      </c>
      <c r="J218" t="s">
        <v>13</v>
      </c>
      <c r="K218" t="s">
        <v>20</v>
      </c>
      <c r="L218" s="11">
        <v>0</v>
      </c>
      <c r="M218" s="21">
        <f>SUM(M217-G218)</f>
        <v>4524.2400000000034</v>
      </c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>
        <v>57.39</v>
      </c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7" x14ac:dyDescent="0.25">
      <c r="A219" s="37">
        <v>44644</v>
      </c>
      <c r="C219" s="8" t="s">
        <v>395</v>
      </c>
      <c r="D219" s="28" t="s">
        <v>14</v>
      </c>
      <c r="E219" s="3" t="s">
        <v>49</v>
      </c>
      <c r="F219" s="3" t="s">
        <v>383</v>
      </c>
      <c r="G219" s="11">
        <v>252.24</v>
      </c>
      <c r="H219" s="11"/>
      <c r="I219">
        <v>169</v>
      </c>
      <c r="J219" t="s">
        <v>13</v>
      </c>
      <c r="K219" t="s">
        <v>20</v>
      </c>
      <c r="L219" s="11">
        <v>0</v>
      </c>
      <c r="M219" s="21">
        <f>SUM(M218-G219)</f>
        <v>4272.0000000000036</v>
      </c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>
        <v>252.24</v>
      </c>
      <c r="AM219" s="11"/>
      <c r="AN219" s="11"/>
      <c r="AO219" s="11"/>
      <c r="AP219" s="11"/>
      <c r="AQ219" s="11"/>
      <c r="AR219" s="11"/>
      <c r="AS219" s="11"/>
    </row>
    <row r="220" spans="1:47" x14ac:dyDescent="0.25">
      <c r="A220" s="37">
        <v>44644</v>
      </c>
      <c r="C220" s="8" t="s">
        <v>395</v>
      </c>
      <c r="D220" s="28" t="s">
        <v>14</v>
      </c>
      <c r="E220" s="3" t="s">
        <v>49</v>
      </c>
      <c r="F220" s="3" t="s">
        <v>384</v>
      </c>
      <c r="G220" s="11">
        <v>359.36</v>
      </c>
      <c r="H220" s="11"/>
      <c r="I220">
        <v>170</v>
      </c>
      <c r="J220" t="s">
        <v>13</v>
      </c>
      <c r="K220" t="s">
        <v>20</v>
      </c>
      <c r="L220" s="11">
        <v>0</v>
      </c>
      <c r="M220" s="21">
        <f t="shared" ref="M220:M226" si="18">SUM(M219-G220)</f>
        <v>3912.6400000000035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>
        <v>359.36</v>
      </c>
      <c r="AN220" s="11"/>
      <c r="AO220" s="11"/>
      <c r="AP220" s="11"/>
      <c r="AQ220" s="11"/>
      <c r="AR220" s="11"/>
      <c r="AS220" s="11"/>
      <c r="AT220" s="11"/>
    </row>
    <row r="221" spans="1:47" x14ac:dyDescent="0.25">
      <c r="A221" s="37">
        <v>44644</v>
      </c>
      <c r="B221" s="37">
        <v>44641</v>
      </c>
      <c r="C221" s="8" t="s">
        <v>395</v>
      </c>
      <c r="D221" s="28" t="s">
        <v>14</v>
      </c>
      <c r="E221" s="3" t="s">
        <v>202</v>
      </c>
      <c r="F221" s="3" t="s">
        <v>385</v>
      </c>
      <c r="G221" s="11">
        <v>65.52</v>
      </c>
      <c r="H221" s="11"/>
      <c r="I221">
        <v>171</v>
      </c>
      <c r="J221" t="s">
        <v>44</v>
      </c>
      <c r="K221">
        <v>326597472</v>
      </c>
      <c r="L221" s="11">
        <v>10.92</v>
      </c>
      <c r="M221" s="21">
        <f t="shared" si="18"/>
        <v>3847.1200000000035</v>
      </c>
      <c r="O221" s="11"/>
      <c r="P221" s="11"/>
      <c r="Q221" s="11"/>
      <c r="R221" s="11"/>
      <c r="S221" s="11">
        <v>54.6</v>
      </c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7" x14ac:dyDescent="0.25">
      <c r="A222" s="37">
        <v>44644</v>
      </c>
      <c r="C222" s="8" t="s">
        <v>395</v>
      </c>
      <c r="D222" s="28" t="s">
        <v>14</v>
      </c>
      <c r="E222" s="3" t="s">
        <v>57</v>
      </c>
      <c r="F222" s="3" t="s">
        <v>178</v>
      </c>
      <c r="G222" s="11">
        <v>549.20000000000005</v>
      </c>
      <c r="H222" s="11"/>
      <c r="I222">
        <v>172</v>
      </c>
      <c r="J222" t="s">
        <v>13</v>
      </c>
      <c r="K222" t="s">
        <v>20</v>
      </c>
      <c r="L222" s="11">
        <v>0</v>
      </c>
      <c r="M222" s="21">
        <f t="shared" si="18"/>
        <v>3297.9200000000037</v>
      </c>
      <c r="O222" s="11"/>
      <c r="P222" s="11"/>
      <c r="Q222" s="11"/>
      <c r="R222" s="11"/>
      <c r="S222" s="11"/>
      <c r="T222" s="11">
        <v>549.20000000000005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7" x14ac:dyDescent="0.25">
      <c r="A223" s="37">
        <v>44644</v>
      </c>
      <c r="C223" s="8" t="s">
        <v>395</v>
      </c>
      <c r="D223" s="28" t="s">
        <v>8</v>
      </c>
      <c r="E223" s="3" t="s">
        <v>386</v>
      </c>
      <c r="F223" s="3" t="s">
        <v>391</v>
      </c>
      <c r="G223" s="11">
        <v>70</v>
      </c>
      <c r="H223" s="11"/>
      <c r="I223">
        <v>173</v>
      </c>
      <c r="J223" t="s">
        <v>13</v>
      </c>
      <c r="K223" t="s">
        <v>20</v>
      </c>
      <c r="L223" s="11">
        <v>0</v>
      </c>
      <c r="M223" s="21">
        <f t="shared" si="18"/>
        <v>3227.9200000000037</v>
      </c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>
        <v>70</v>
      </c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7" x14ac:dyDescent="0.25">
      <c r="A224" s="37">
        <v>44645</v>
      </c>
      <c r="C224" s="8" t="s">
        <v>395</v>
      </c>
      <c r="D224" s="28" t="s">
        <v>16</v>
      </c>
      <c r="E224" s="3" t="s">
        <v>183</v>
      </c>
      <c r="F224" s="3" t="s">
        <v>387</v>
      </c>
      <c r="G224" s="11">
        <v>428</v>
      </c>
      <c r="H224" s="11"/>
      <c r="I224" t="s">
        <v>20</v>
      </c>
      <c r="J224" t="s">
        <v>13</v>
      </c>
      <c r="K224" t="s">
        <v>20</v>
      </c>
      <c r="L224" s="11">
        <v>0</v>
      </c>
      <c r="M224" s="21">
        <f t="shared" si="18"/>
        <v>2799.9200000000037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>
        <v>428</v>
      </c>
      <c r="AN224" s="11"/>
      <c r="AO224" s="11"/>
      <c r="AP224" s="11"/>
      <c r="AQ224" s="11"/>
      <c r="AR224" s="11"/>
      <c r="AS224" s="11"/>
      <c r="AT224" s="11"/>
    </row>
    <row r="225" spans="1:47" x14ac:dyDescent="0.25">
      <c r="A225" s="37">
        <v>44648</v>
      </c>
      <c r="C225" s="8" t="s">
        <v>395</v>
      </c>
      <c r="D225" s="28" t="s">
        <v>14</v>
      </c>
      <c r="E225" s="3" t="s">
        <v>45</v>
      </c>
      <c r="F225" s="3" t="s">
        <v>388</v>
      </c>
      <c r="G225" s="11">
        <v>623.08000000000004</v>
      </c>
      <c r="H225" s="11"/>
      <c r="I225">
        <v>174</v>
      </c>
      <c r="J225" t="s">
        <v>13</v>
      </c>
      <c r="K225" t="s">
        <v>20</v>
      </c>
      <c r="L225" s="11">
        <v>0</v>
      </c>
      <c r="M225" s="21">
        <f t="shared" si="18"/>
        <v>2176.8400000000038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>
        <v>623.08000000000004</v>
      </c>
      <c r="AP225" s="11"/>
      <c r="AQ225" s="11"/>
      <c r="AR225" s="11"/>
      <c r="AS225" s="11"/>
      <c r="AT225" s="11"/>
    </row>
    <row r="226" spans="1:47" x14ac:dyDescent="0.25">
      <c r="A226" s="37">
        <v>44648</v>
      </c>
      <c r="C226" s="8" t="s">
        <v>395</v>
      </c>
      <c r="D226" s="28" t="s">
        <v>14</v>
      </c>
      <c r="E226" s="3" t="s">
        <v>15</v>
      </c>
      <c r="F226" s="3" t="s">
        <v>388</v>
      </c>
      <c r="G226" s="11">
        <v>490.6</v>
      </c>
      <c r="H226" s="11"/>
      <c r="I226">
        <v>175</v>
      </c>
      <c r="J226" t="s">
        <v>13</v>
      </c>
      <c r="K226" t="s">
        <v>20</v>
      </c>
      <c r="L226" s="11">
        <v>0</v>
      </c>
      <c r="M226" s="21">
        <f t="shared" si="18"/>
        <v>1686.2400000000039</v>
      </c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>
        <v>490.6</v>
      </c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7" x14ac:dyDescent="0.25">
      <c r="A227" s="37">
        <v>44649</v>
      </c>
      <c r="C227" s="8" t="s">
        <v>395</v>
      </c>
      <c r="D227" s="28" t="s">
        <v>8</v>
      </c>
      <c r="E227" s="3" t="s">
        <v>392</v>
      </c>
      <c r="F227" s="3" t="s">
        <v>106</v>
      </c>
      <c r="G227" s="11">
        <v>28.01</v>
      </c>
      <c r="H227" s="11"/>
      <c r="I227">
        <v>176</v>
      </c>
      <c r="J227" t="s">
        <v>44</v>
      </c>
      <c r="K227">
        <v>347437341</v>
      </c>
      <c r="L227" s="11">
        <v>4.67</v>
      </c>
      <c r="M227" s="52">
        <f>SUM(M226-G227)</f>
        <v>1658.2300000000039</v>
      </c>
      <c r="N227" s="51" t="s">
        <v>389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>
        <v>23.34</v>
      </c>
      <c r="AQ227" s="11"/>
      <c r="AR227" s="11"/>
      <c r="AS227" s="11"/>
      <c r="AT227" s="11"/>
    </row>
    <row r="228" spans="1:47" x14ac:dyDescent="0.25">
      <c r="F228" s="6" t="s">
        <v>81</v>
      </c>
      <c r="G228" s="22">
        <f>SUM(G3:G227)</f>
        <v>42712.240000000005</v>
      </c>
      <c r="K228" s="6" t="s">
        <v>82</v>
      </c>
      <c r="L228" s="22">
        <f>SUM(L10:L227)</f>
        <v>1721.6800000000007</v>
      </c>
      <c r="M228" s="6"/>
      <c r="N228" s="6" t="s">
        <v>84</v>
      </c>
      <c r="O228" s="27">
        <f t="shared" ref="O228:AU228" si="19">SUM(O2:O227)</f>
        <v>479.25</v>
      </c>
      <c r="P228" s="27">
        <f t="shared" si="19"/>
        <v>2.25</v>
      </c>
      <c r="Q228" s="27">
        <f t="shared" si="19"/>
        <v>0</v>
      </c>
      <c r="R228" s="27">
        <f t="shared" si="19"/>
        <v>0</v>
      </c>
      <c r="S228" s="27">
        <f t="shared" si="19"/>
        <v>226.29</v>
      </c>
      <c r="T228" s="27">
        <f t="shared" si="19"/>
        <v>2199.8000000000002</v>
      </c>
      <c r="U228" s="27">
        <f t="shared" si="19"/>
        <v>40</v>
      </c>
      <c r="V228" s="27">
        <f t="shared" si="19"/>
        <v>120</v>
      </c>
      <c r="W228" s="27">
        <f t="shared" si="19"/>
        <v>1572</v>
      </c>
      <c r="X228" s="27">
        <f t="shared" si="19"/>
        <v>240</v>
      </c>
      <c r="Y228" s="27">
        <f t="shared" si="19"/>
        <v>0</v>
      </c>
      <c r="Z228" s="27">
        <f t="shared" si="19"/>
        <v>23.98</v>
      </c>
      <c r="AA228" s="27">
        <f t="shared" si="19"/>
        <v>688.68</v>
      </c>
      <c r="AB228" s="27">
        <f t="shared" si="19"/>
        <v>0</v>
      </c>
      <c r="AC228" s="27">
        <f t="shared" si="19"/>
        <v>0</v>
      </c>
      <c r="AD228" s="27">
        <f t="shared" si="19"/>
        <v>4104.7000000000007</v>
      </c>
      <c r="AE228" s="27">
        <f t="shared" si="19"/>
        <v>5898.68</v>
      </c>
      <c r="AF228" s="27">
        <f t="shared" si="19"/>
        <v>91.81</v>
      </c>
      <c r="AG228" s="27">
        <f t="shared" si="19"/>
        <v>840.02</v>
      </c>
      <c r="AH228" s="27">
        <f t="shared" si="19"/>
        <v>2875.22</v>
      </c>
      <c r="AI228" s="27">
        <f t="shared" si="19"/>
        <v>120</v>
      </c>
      <c r="AJ228" s="27">
        <f t="shared" si="19"/>
        <v>300</v>
      </c>
      <c r="AK228" s="27">
        <f t="shared" si="19"/>
        <v>884</v>
      </c>
      <c r="AL228" s="27">
        <f t="shared" si="19"/>
        <v>1983.24</v>
      </c>
      <c r="AM228" s="27">
        <f t="shared" si="19"/>
        <v>4060.5800000000004</v>
      </c>
      <c r="AN228" s="27">
        <f t="shared" si="19"/>
        <v>1291.99</v>
      </c>
      <c r="AO228" s="27">
        <f t="shared" si="19"/>
        <v>7477.36</v>
      </c>
      <c r="AP228" s="27">
        <f t="shared" si="19"/>
        <v>176.44000000000003</v>
      </c>
      <c r="AQ228" s="27">
        <f t="shared" si="19"/>
        <v>2155</v>
      </c>
      <c r="AR228" s="27">
        <f t="shared" si="19"/>
        <v>957.63</v>
      </c>
      <c r="AS228" s="27">
        <f t="shared" si="19"/>
        <v>140</v>
      </c>
      <c r="AT228" s="27">
        <f t="shared" si="19"/>
        <v>41.64</v>
      </c>
      <c r="AU228" s="27">
        <f t="shared" si="19"/>
        <v>2000</v>
      </c>
    </row>
    <row r="229" spans="1:47" x14ac:dyDescent="0.25">
      <c r="N229" s="6" t="s">
        <v>83</v>
      </c>
      <c r="O229" s="27">
        <f>SUM(O228:AU228)</f>
        <v>40990.560000000005</v>
      </c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7" x14ac:dyDescent="0.2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7" x14ac:dyDescent="0.25">
      <c r="N231" s="17" t="s">
        <v>85</v>
      </c>
      <c r="O231" s="16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7" x14ac:dyDescent="0.25">
      <c r="N232" s="17" t="s">
        <v>86</v>
      </c>
      <c r="O232" s="31">
        <f>SUM(O229+L228)</f>
        <v>42712.240000000005</v>
      </c>
      <c r="P232" s="11" t="s">
        <v>390</v>
      </c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7" x14ac:dyDescent="0.2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7" x14ac:dyDescent="0.2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7" x14ac:dyDescent="0.2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7" x14ac:dyDescent="0.2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7" x14ac:dyDescent="0.2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7" x14ac:dyDescent="0.2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7" x14ac:dyDescent="0.2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47" x14ac:dyDescent="0.2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15:45" x14ac:dyDescent="0.2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15:45" x14ac:dyDescent="0.2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5:45" x14ac:dyDescent="0.2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15:45" x14ac:dyDescent="0.2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5:45" x14ac:dyDescent="0.2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15:45" x14ac:dyDescent="0.2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15:45" x14ac:dyDescent="0.2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15:45" x14ac:dyDescent="0.2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5:45" x14ac:dyDescent="0.2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15:45" x14ac:dyDescent="0.2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15:45" x14ac:dyDescent="0.2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15:45" x14ac:dyDescent="0.2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15:45" x14ac:dyDescent="0.2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15:45" x14ac:dyDescent="0.2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5:45" x14ac:dyDescent="0.2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5:45" x14ac:dyDescent="0.2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5:45" x14ac:dyDescent="0.2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15:45" x14ac:dyDescent="0.2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5:45" x14ac:dyDescent="0.2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15:45" x14ac:dyDescent="0.2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5:45" x14ac:dyDescent="0.2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5:45" x14ac:dyDescent="0.2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15:45" x14ac:dyDescent="0.2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5:45" x14ac:dyDescent="0.2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5:45" x14ac:dyDescent="0.2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5:45" x14ac:dyDescent="0.2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5:45" x14ac:dyDescent="0.2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15:45" x14ac:dyDescent="0.2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5:45" x14ac:dyDescent="0.2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5:45" x14ac:dyDescent="0.2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5:45" x14ac:dyDescent="0.2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15:45" x14ac:dyDescent="0.2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15:45" x14ac:dyDescent="0.2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  <row r="274" spans="15:45" x14ac:dyDescent="0.2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15:45" x14ac:dyDescent="0.2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15:45" x14ac:dyDescent="0.2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</row>
    <row r="277" spans="15:45" x14ac:dyDescent="0.2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</row>
    <row r="278" spans="15:45" x14ac:dyDescent="0.2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</row>
    <row r="279" spans="15:45" x14ac:dyDescent="0.2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</row>
    <row r="280" spans="15:45" x14ac:dyDescent="0.2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</row>
    <row r="281" spans="15:45" x14ac:dyDescent="0.2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</row>
    <row r="282" spans="15:45" x14ac:dyDescent="0.2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</row>
    <row r="283" spans="15:45" x14ac:dyDescent="0.2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</row>
    <row r="284" spans="15:45" x14ac:dyDescent="0.2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</row>
    <row r="285" spans="15:45" x14ac:dyDescent="0.2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</row>
    <row r="286" spans="15:45" x14ac:dyDescent="0.2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</row>
    <row r="287" spans="15:45" x14ac:dyDescent="0.2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</row>
    <row r="288" spans="15:45" x14ac:dyDescent="0.2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</row>
    <row r="289" spans="15:45" x14ac:dyDescent="0.2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</row>
    <row r="290" spans="15:45" x14ac:dyDescent="0.2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</row>
    <row r="291" spans="15:45" x14ac:dyDescent="0.2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</row>
    <row r="292" spans="15:45" x14ac:dyDescent="0.2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</row>
    <row r="293" spans="15:45" x14ac:dyDescent="0.2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</row>
    <row r="294" spans="15:45" x14ac:dyDescent="0.2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</row>
    <row r="295" spans="15:45" x14ac:dyDescent="0.2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</row>
    <row r="296" spans="15:45" x14ac:dyDescent="0.2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</row>
    <row r="297" spans="15:45" x14ac:dyDescent="0.2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</row>
    <row r="298" spans="15:45" x14ac:dyDescent="0.2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</row>
    <row r="299" spans="15:45" x14ac:dyDescent="0.2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</row>
    <row r="300" spans="15:45" x14ac:dyDescent="0.2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</row>
    <row r="301" spans="15:45" x14ac:dyDescent="0.2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</row>
    <row r="302" spans="15:45" x14ac:dyDescent="0.2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</row>
    <row r="303" spans="15:45" x14ac:dyDescent="0.2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</row>
    <row r="304" spans="15:45" x14ac:dyDescent="0.2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</row>
    <row r="305" spans="15:45" x14ac:dyDescent="0.2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</row>
    <row r="306" spans="15:45" x14ac:dyDescent="0.2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</row>
    <row r="307" spans="15:45" x14ac:dyDescent="0.2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</row>
    <row r="308" spans="15:45" x14ac:dyDescent="0.2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</row>
    <row r="309" spans="15:45" x14ac:dyDescent="0.2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</row>
    <row r="310" spans="15:45" x14ac:dyDescent="0.2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</row>
    <row r="311" spans="15:45" x14ac:dyDescent="0.2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</row>
    <row r="312" spans="15:45" x14ac:dyDescent="0.2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</row>
    <row r="313" spans="15:45" x14ac:dyDescent="0.2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</row>
    <row r="314" spans="15:45" x14ac:dyDescent="0.2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</row>
    <row r="315" spans="15:45" x14ac:dyDescent="0.2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</row>
    <row r="316" spans="15:45" x14ac:dyDescent="0.2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</row>
    <row r="317" spans="15:45" x14ac:dyDescent="0.2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</row>
    <row r="318" spans="15:45" x14ac:dyDescent="0.2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</row>
    <row r="319" spans="15:45" x14ac:dyDescent="0.2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</row>
    <row r="320" spans="15:45" x14ac:dyDescent="0.2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</row>
    <row r="321" spans="15:45" x14ac:dyDescent="0.2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</row>
    <row r="322" spans="15:45" x14ac:dyDescent="0.2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</row>
    <row r="323" spans="15:45" x14ac:dyDescent="0.2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</row>
    <row r="324" spans="15:45" x14ac:dyDescent="0.2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</row>
    <row r="325" spans="15:45" x14ac:dyDescent="0.2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</row>
    <row r="326" spans="15:45" x14ac:dyDescent="0.2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</row>
    <row r="327" spans="15:45" x14ac:dyDescent="0.2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</row>
    <row r="328" spans="15:45" x14ac:dyDescent="0.2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</row>
    <row r="329" spans="15:45" x14ac:dyDescent="0.2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</row>
    <row r="330" spans="15:45" x14ac:dyDescent="0.2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</row>
    <row r="331" spans="15:45" x14ac:dyDescent="0.2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</row>
    <row r="332" spans="15:45" x14ac:dyDescent="0.2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</row>
    <row r="333" spans="15:45" x14ac:dyDescent="0.2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</row>
    <row r="334" spans="15:45" x14ac:dyDescent="0.2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</row>
    <row r="335" spans="15:45" x14ac:dyDescent="0.2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</row>
    <row r="336" spans="15:45" x14ac:dyDescent="0.2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</row>
    <row r="337" spans="15:45" x14ac:dyDescent="0.2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</row>
    <row r="338" spans="15:45" x14ac:dyDescent="0.2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</row>
    <row r="339" spans="15:45" x14ac:dyDescent="0.2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</row>
    <row r="340" spans="15:45" x14ac:dyDescent="0.2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</row>
    <row r="341" spans="15:45" x14ac:dyDescent="0.2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</row>
    <row r="342" spans="15:45" x14ac:dyDescent="0.2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</row>
    <row r="343" spans="15:45" x14ac:dyDescent="0.2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</row>
    <row r="344" spans="15:45" x14ac:dyDescent="0.2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</row>
    <row r="345" spans="15:45" x14ac:dyDescent="0.2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</row>
    <row r="346" spans="15:45" x14ac:dyDescent="0.2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</row>
    <row r="347" spans="15:45" x14ac:dyDescent="0.2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</row>
    <row r="348" spans="15:45" x14ac:dyDescent="0.2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</row>
    <row r="349" spans="15:45" x14ac:dyDescent="0.2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</row>
    <row r="350" spans="15:45" x14ac:dyDescent="0.2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</row>
    <row r="351" spans="15:45" x14ac:dyDescent="0.2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</row>
    <row r="352" spans="15:45" x14ac:dyDescent="0.2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</row>
    <row r="353" spans="15:45" x14ac:dyDescent="0.2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</row>
    <row r="354" spans="15:45" x14ac:dyDescent="0.2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</row>
    <row r="355" spans="15:45" x14ac:dyDescent="0.2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</row>
    <row r="356" spans="15:45" x14ac:dyDescent="0.2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</row>
    <row r="357" spans="15:45" x14ac:dyDescent="0.2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</row>
    <row r="358" spans="15:45" x14ac:dyDescent="0.2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</row>
    <row r="359" spans="15:45" x14ac:dyDescent="0.2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</row>
    <row r="360" spans="15:45" x14ac:dyDescent="0.2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</row>
    <row r="361" spans="15:45" x14ac:dyDescent="0.2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</row>
    <row r="362" spans="15:45" x14ac:dyDescent="0.2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</row>
    <row r="363" spans="15:45" x14ac:dyDescent="0.2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</row>
    <row r="364" spans="15:45" x14ac:dyDescent="0.2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</row>
    <row r="365" spans="15:45" x14ac:dyDescent="0.2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</row>
    <row r="366" spans="15:45" x14ac:dyDescent="0.2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</row>
    <row r="367" spans="15:45" x14ac:dyDescent="0.2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</row>
    <row r="368" spans="15:45" x14ac:dyDescent="0.2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</row>
    <row r="369" spans="15:45" x14ac:dyDescent="0.2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</row>
    <row r="370" spans="15:45" x14ac:dyDescent="0.2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</row>
    <row r="371" spans="15:45" x14ac:dyDescent="0.2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</row>
    <row r="372" spans="15:45" x14ac:dyDescent="0.2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</row>
    <row r="373" spans="15:45" x14ac:dyDescent="0.2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</row>
    <row r="374" spans="15:45" x14ac:dyDescent="0.2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</row>
    <row r="375" spans="15:45" x14ac:dyDescent="0.2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</row>
    <row r="376" spans="15:45" x14ac:dyDescent="0.2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</row>
    <row r="377" spans="15:45" x14ac:dyDescent="0.2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</row>
    <row r="378" spans="15:45" x14ac:dyDescent="0.2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</row>
    <row r="379" spans="15:45" x14ac:dyDescent="0.2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</row>
    <row r="380" spans="15:45" x14ac:dyDescent="0.2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</row>
    <row r="381" spans="15:45" x14ac:dyDescent="0.2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</row>
    <row r="382" spans="15:45" x14ac:dyDescent="0.2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</row>
    <row r="383" spans="15:45" x14ac:dyDescent="0.2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</row>
    <row r="384" spans="15:45" x14ac:dyDescent="0.2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</row>
    <row r="385" spans="15:45" x14ac:dyDescent="0.2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</row>
    <row r="386" spans="15:45" x14ac:dyDescent="0.2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</row>
    <row r="387" spans="15:45" x14ac:dyDescent="0.2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</row>
    <row r="388" spans="15:45" x14ac:dyDescent="0.2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</row>
    <row r="389" spans="15:45" x14ac:dyDescent="0.2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</row>
    <row r="390" spans="15:45" x14ac:dyDescent="0.2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</row>
    <row r="391" spans="15:45" x14ac:dyDescent="0.2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</row>
    <row r="392" spans="15:45" x14ac:dyDescent="0.2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</row>
    <row r="393" spans="15:45" x14ac:dyDescent="0.2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</row>
    <row r="394" spans="15:45" x14ac:dyDescent="0.2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</row>
    <row r="395" spans="15:45" x14ac:dyDescent="0.2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</row>
    <row r="396" spans="15:45" x14ac:dyDescent="0.2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</row>
    <row r="397" spans="15:45" x14ac:dyDescent="0.2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</row>
    <row r="398" spans="15:45" x14ac:dyDescent="0.2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</row>
    <row r="399" spans="15:45" x14ac:dyDescent="0.2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</row>
    <row r="400" spans="15:45" x14ac:dyDescent="0.2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</row>
    <row r="401" spans="15:45" x14ac:dyDescent="0.2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</row>
    <row r="402" spans="15:45" x14ac:dyDescent="0.2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</row>
    <row r="403" spans="15:45" x14ac:dyDescent="0.2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</row>
    <row r="404" spans="15:45" x14ac:dyDescent="0.2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</row>
    <row r="405" spans="15:45" x14ac:dyDescent="0.2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</row>
    <row r="406" spans="15:45" x14ac:dyDescent="0.2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</row>
    <row r="407" spans="15:45" x14ac:dyDescent="0.2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</row>
    <row r="408" spans="15:45" x14ac:dyDescent="0.2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</row>
    <row r="409" spans="15:45" x14ac:dyDescent="0.2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</row>
    <row r="410" spans="15:45" x14ac:dyDescent="0.2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</row>
    <row r="411" spans="15:45" x14ac:dyDescent="0.2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</row>
    <row r="412" spans="15:45" x14ac:dyDescent="0.2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</row>
    <row r="413" spans="15:45" x14ac:dyDescent="0.2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</row>
    <row r="414" spans="15:45" x14ac:dyDescent="0.2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</row>
    <row r="415" spans="15:45" x14ac:dyDescent="0.2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</row>
    <row r="416" spans="15:45" x14ac:dyDescent="0.2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</row>
    <row r="417" spans="15:45" x14ac:dyDescent="0.2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</row>
    <row r="418" spans="15:45" x14ac:dyDescent="0.2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</row>
    <row r="419" spans="15:45" x14ac:dyDescent="0.2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</row>
    <row r="420" spans="15:45" x14ac:dyDescent="0.2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</row>
    <row r="421" spans="15:45" x14ac:dyDescent="0.2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</row>
    <row r="422" spans="15:45" x14ac:dyDescent="0.2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</row>
    <row r="423" spans="15:45" x14ac:dyDescent="0.2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</row>
    <row r="424" spans="15:45" x14ac:dyDescent="0.2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</row>
    <row r="425" spans="15:45" x14ac:dyDescent="0.2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</row>
    <row r="426" spans="15:45" x14ac:dyDescent="0.2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</row>
    <row r="427" spans="15:45" x14ac:dyDescent="0.2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</row>
    <row r="428" spans="15:45" x14ac:dyDescent="0.2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</row>
    <row r="429" spans="15:45" x14ac:dyDescent="0.2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</row>
    <row r="430" spans="15:45" x14ac:dyDescent="0.2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</row>
    <row r="431" spans="15:45" x14ac:dyDescent="0.2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</row>
    <row r="432" spans="15:45" x14ac:dyDescent="0.2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</row>
    <row r="433" spans="15:45" x14ac:dyDescent="0.2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</row>
    <row r="434" spans="15:45" x14ac:dyDescent="0.2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</row>
    <row r="435" spans="15:45" x14ac:dyDescent="0.2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</row>
    <row r="436" spans="15:45" x14ac:dyDescent="0.2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</row>
    <row r="437" spans="15:45" x14ac:dyDescent="0.2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</row>
    <row r="438" spans="15:45" x14ac:dyDescent="0.2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</row>
    <row r="439" spans="15:45" x14ac:dyDescent="0.2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</row>
    <row r="440" spans="15:45" x14ac:dyDescent="0.2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</row>
    <row r="441" spans="15:45" x14ac:dyDescent="0.2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</row>
    <row r="442" spans="15:45" x14ac:dyDescent="0.2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</row>
    <row r="443" spans="15:45" x14ac:dyDescent="0.2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</row>
    <row r="444" spans="15:45" x14ac:dyDescent="0.2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</row>
    <row r="445" spans="15:45" x14ac:dyDescent="0.2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</row>
    <row r="446" spans="15:45" x14ac:dyDescent="0.2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</row>
    <row r="447" spans="15:45" x14ac:dyDescent="0.2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</row>
    <row r="448" spans="15:45" x14ac:dyDescent="0.2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</row>
    <row r="449" spans="15:45" x14ac:dyDescent="0.2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</row>
    <row r="450" spans="15:45" x14ac:dyDescent="0.2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</row>
    <row r="451" spans="15:45" x14ac:dyDescent="0.2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</row>
  </sheetData>
  <phoneticPr fontId="2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8224-D60C-40E4-AABB-A08E506D77EF}">
  <dimension ref="A1:I36"/>
  <sheetViews>
    <sheetView workbookViewId="0">
      <selection activeCell="B35" sqref="B35"/>
    </sheetView>
  </sheetViews>
  <sheetFormatPr defaultRowHeight="15" x14ac:dyDescent="0.25"/>
  <cols>
    <col min="1" max="1" width="12.42578125" customWidth="1"/>
    <col min="2" max="2" width="16.85546875" customWidth="1"/>
    <col min="3" max="3" width="13.7109375" customWidth="1"/>
    <col min="4" max="4" width="26" customWidth="1"/>
    <col min="5" max="5" width="30.85546875" customWidth="1"/>
    <col min="6" max="6" width="32.5703125" customWidth="1"/>
    <col min="7" max="7" width="23.42578125" customWidth="1"/>
    <col min="8" max="8" width="19.85546875" customWidth="1"/>
    <col min="9" max="9" width="59.28515625" customWidth="1"/>
  </cols>
  <sheetData>
    <row r="1" spans="1:9" x14ac:dyDescent="0.25">
      <c r="A1" s="17" t="s">
        <v>1</v>
      </c>
      <c r="B1" s="18" t="s">
        <v>17</v>
      </c>
      <c r="C1" s="17" t="s">
        <v>3</v>
      </c>
      <c r="D1" s="17" t="s">
        <v>9</v>
      </c>
      <c r="E1" s="17" t="s">
        <v>10</v>
      </c>
      <c r="F1" s="17" t="s">
        <v>2</v>
      </c>
      <c r="G1" s="17" t="s">
        <v>4</v>
      </c>
      <c r="H1" s="17" t="s">
        <v>5</v>
      </c>
      <c r="I1" s="17" t="s">
        <v>18</v>
      </c>
    </row>
    <row r="2" spans="1:9" x14ac:dyDescent="0.25">
      <c r="A2" s="14">
        <v>43922</v>
      </c>
      <c r="B2" s="15" t="s">
        <v>6</v>
      </c>
      <c r="C2" s="13"/>
      <c r="D2" s="13"/>
      <c r="E2" s="13"/>
      <c r="F2" s="13"/>
      <c r="G2" s="16"/>
      <c r="H2" s="16">
        <v>15689.75</v>
      </c>
      <c r="I2" s="13"/>
    </row>
    <row r="3" spans="1:9" x14ac:dyDescent="0.25">
      <c r="A3" s="10">
        <v>44306</v>
      </c>
      <c r="B3" s="9" t="s">
        <v>266</v>
      </c>
      <c r="C3" s="12" t="s">
        <v>42</v>
      </c>
      <c r="D3" s="3" t="s">
        <v>20</v>
      </c>
      <c r="E3" s="3" t="s">
        <v>51</v>
      </c>
      <c r="F3" s="11">
        <v>3000</v>
      </c>
      <c r="G3" s="11"/>
      <c r="H3" s="11">
        <f>SUM(H2-F3)</f>
        <v>12689.75</v>
      </c>
    </row>
    <row r="4" spans="1:9" x14ac:dyDescent="0.25">
      <c r="A4" s="10">
        <v>44316</v>
      </c>
      <c r="B4" s="9" t="s">
        <v>266</v>
      </c>
      <c r="C4" s="12" t="s">
        <v>42</v>
      </c>
      <c r="D4" s="3" t="s">
        <v>49</v>
      </c>
      <c r="E4" s="3" t="s">
        <v>50</v>
      </c>
      <c r="F4" s="11"/>
      <c r="G4" s="11">
        <v>16230</v>
      </c>
      <c r="H4" s="38">
        <f>SUM(H3+G4)</f>
        <v>28919.75</v>
      </c>
      <c r="I4" s="6" t="s">
        <v>153</v>
      </c>
    </row>
    <row r="5" spans="1:9" x14ac:dyDescent="0.25">
      <c r="A5" s="10">
        <v>44348</v>
      </c>
      <c r="B5" s="9" t="s">
        <v>267</v>
      </c>
      <c r="C5" s="12" t="s">
        <v>42</v>
      </c>
      <c r="D5" s="3" t="s">
        <v>20</v>
      </c>
      <c r="E5" s="3" t="s">
        <v>51</v>
      </c>
      <c r="F5" s="11">
        <v>3000</v>
      </c>
      <c r="G5" s="11"/>
      <c r="H5" s="11">
        <f>SUM(H4-F5)</f>
        <v>25919.75</v>
      </c>
    </row>
    <row r="6" spans="1:9" x14ac:dyDescent="0.25">
      <c r="A6" s="10">
        <v>44351</v>
      </c>
      <c r="B6" s="9" t="s">
        <v>267</v>
      </c>
      <c r="C6" s="12" t="s">
        <v>42</v>
      </c>
      <c r="D6" s="3" t="s">
        <v>143</v>
      </c>
      <c r="E6" s="3" t="s">
        <v>144</v>
      </c>
      <c r="F6" s="11"/>
      <c r="G6" s="11">
        <v>0.51</v>
      </c>
      <c r="H6" s="38">
        <f>SUM(H5+G6)</f>
        <v>25920.26</v>
      </c>
      <c r="I6" s="6" t="s">
        <v>186</v>
      </c>
    </row>
    <row r="7" spans="1:9" x14ac:dyDescent="0.25">
      <c r="A7" s="10">
        <v>44369</v>
      </c>
      <c r="B7" s="9" t="s">
        <v>268</v>
      </c>
      <c r="C7" s="12" t="s">
        <v>42</v>
      </c>
      <c r="D7" s="3" t="s">
        <v>20</v>
      </c>
      <c r="E7" s="3" t="s">
        <v>51</v>
      </c>
      <c r="F7" s="11">
        <v>2000</v>
      </c>
      <c r="G7" s="11"/>
      <c r="H7" s="11">
        <f>SUM(H6-F7)</f>
        <v>23920.26</v>
      </c>
    </row>
    <row r="8" spans="1:9" x14ac:dyDescent="0.25">
      <c r="A8" s="10">
        <v>44386</v>
      </c>
      <c r="B8" s="9" t="s">
        <v>268</v>
      </c>
      <c r="C8" s="12" t="s">
        <v>42</v>
      </c>
      <c r="D8" s="3" t="s">
        <v>20</v>
      </c>
      <c r="E8" s="3" t="s">
        <v>51</v>
      </c>
      <c r="F8" s="11">
        <v>2000</v>
      </c>
      <c r="G8" s="11"/>
      <c r="H8" s="38">
        <f>SUM(H7-F8)</f>
        <v>21920.26</v>
      </c>
      <c r="I8" s="6" t="s">
        <v>213</v>
      </c>
    </row>
    <row r="9" spans="1:9" x14ac:dyDescent="0.25">
      <c r="A9" s="10">
        <v>44407</v>
      </c>
      <c r="B9" s="9" t="s">
        <v>269</v>
      </c>
      <c r="C9" s="12" t="s">
        <v>42</v>
      </c>
      <c r="D9" s="3" t="s">
        <v>20</v>
      </c>
      <c r="E9" s="3" t="s">
        <v>51</v>
      </c>
      <c r="F9" s="11">
        <v>2000</v>
      </c>
      <c r="G9" s="11"/>
      <c r="H9" s="38">
        <f>SUM(H8-F9)</f>
        <v>19920.259999999998</v>
      </c>
      <c r="I9" s="6" t="s">
        <v>247</v>
      </c>
    </row>
    <row r="10" spans="1:9" x14ac:dyDescent="0.25">
      <c r="A10" s="10">
        <v>44428</v>
      </c>
      <c r="B10" s="9" t="s">
        <v>269</v>
      </c>
      <c r="C10" s="12" t="s">
        <v>42</v>
      </c>
      <c r="D10" s="3" t="s">
        <v>20</v>
      </c>
      <c r="E10" s="3" t="s">
        <v>51</v>
      </c>
      <c r="F10" s="11">
        <v>2000</v>
      </c>
      <c r="G10" s="11"/>
      <c r="H10" s="39">
        <f>SUM(H9-F10)</f>
        <v>17920.259999999998</v>
      </c>
    </row>
    <row r="11" spans="1:9" x14ac:dyDescent="0.25">
      <c r="A11" s="10">
        <v>44442</v>
      </c>
      <c r="B11" s="9" t="s">
        <v>269</v>
      </c>
      <c r="C11" s="12" t="s">
        <v>42</v>
      </c>
      <c r="D11" s="3" t="s">
        <v>143</v>
      </c>
      <c r="E11" s="3" t="s">
        <v>144</v>
      </c>
      <c r="F11" s="11"/>
      <c r="G11" s="11">
        <v>0.55000000000000004</v>
      </c>
      <c r="H11" s="11">
        <f>SUM(H10+G11)</f>
        <v>17920.809999999998</v>
      </c>
    </row>
    <row r="12" spans="1:9" x14ac:dyDescent="0.25">
      <c r="A12" s="10">
        <v>44456</v>
      </c>
      <c r="B12" s="9" t="s">
        <v>270</v>
      </c>
      <c r="C12" s="12" t="s">
        <v>42</v>
      </c>
      <c r="D12" s="3" t="s">
        <v>20</v>
      </c>
      <c r="E12" s="3" t="s">
        <v>51</v>
      </c>
      <c r="F12" s="11">
        <v>2200</v>
      </c>
      <c r="G12" s="11"/>
      <c r="H12" s="38">
        <f>SUM(H11-F12)</f>
        <v>15720.809999999998</v>
      </c>
      <c r="I12" s="6" t="s">
        <v>271</v>
      </c>
    </row>
    <row r="13" spans="1:9" x14ac:dyDescent="0.25">
      <c r="A13" s="5">
        <v>44467</v>
      </c>
      <c r="B13" s="9" t="s">
        <v>287</v>
      </c>
      <c r="C13" s="12" t="s">
        <v>42</v>
      </c>
      <c r="D13" s="3" t="s">
        <v>20</v>
      </c>
      <c r="E13" s="3" t="s">
        <v>51</v>
      </c>
      <c r="F13" s="11">
        <v>2000</v>
      </c>
      <c r="G13" s="11"/>
      <c r="H13" s="39">
        <f>SUM(H12-F13)</f>
        <v>13720.809999999998</v>
      </c>
    </row>
    <row r="14" spans="1:9" x14ac:dyDescent="0.25">
      <c r="A14" s="41">
        <v>44469</v>
      </c>
      <c r="B14" s="42" t="s">
        <v>287</v>
      </c>
      <c r="C14" s="43" t="s">
        <v>42</v>
      </c>
      <c r="D14" s="43" t="s">
        <v>49</v>
      </c>
      <c r="E14" s="43" t="s">
        <v>50</v>
      </c>
      <c r="F14" s="36"/>
      <c r="G14" s="36">
        <v>16230</v>
      </c>
      <c r="H14" s="36">
        <f>SUM(H13+G14)</f>
        <v>29950.809999999998</v>
      </c>
    </row>
    <row r="15" spans="1:9" x14ac:dyDescent="0.25">
      <c r="A15" s="37">
        <v>44477</v>
      </c>
      <c r="B15" s="2">
        <v>240</v>
      </c>
      <c r="C15" s="3" t="s">
        <v>42</v>
      </c>
      <c r="D15" s="3" t="s">
        <v>20</v>
      </c>
      <c r="E15" s="3" t="s">
        <v>51</v>
      </c>
      <c r="F15" s="11">
        <v>1000</v>
      </c>
      <c r="G15" s="11"/>
      <c r="H15" s="38">
        <f>SUM(H14-F15)</f>
        <v>28950.809999999998</v>
      </c>
      <c r="I15" s="6" t="s">
        <v>286</v>
      </c>
    </row>
    <row r="16" spans="1:9" x14ac:dyDescent="0.25">
      <c r="A16" s="37">
        <v>44491</v>
      </c>
      <c r="B16" s="2">
        <v>241</v>
      </c>
      <c r="C16" s="3" t="s">
        <v>42</v>
      </c>
      <c r="D16" s="3" t="s">
        <v>20</v>
      </c>
      <c r="E16" s="3" t="s">
        <v>51</v>
      </c>
      <c r="F16" s="11">
        <v>3000</v>
      </c>
      <c r="G16" s="11"/>
      <c r="H16" s="11">
        <f>SUM(H15-F16)</f>
        <v>25950.809999999998</v>
      </c>
    </row>
    <row r="17" spans="1:9" x14ac:dyDescent="0.25">
      <c r="A17" s="37">
        <v>44508</v>
      </c>
      <c r="B17" s="2">
        <v>241</v>
      </c>
      <c r="C17" s="3" t="s">
        <v>42</v>
      </c>
      <c r="D17" s="3" t="s">
        <v>49</v>
      </c>
      <c r="E17" s="3" t="s">
        <v>298</v>
      </c>
      <c r="F17" s="11"/>
      <c r="G17" s="11">
        <v>1014.61</v>
      </c>
      <c r="H17" s="11">
        <f>SUM(H16+G17)</f>
        <v>26965.42</v>
      </c>
    </row>
    <row r="18" spans="1:9" x14ac:dyDescent="0.25">
      <c r="A18" s="37">
        <v>44519</v>
      </c>
      <c r="B18" s="2">
        <v>241</v>
      </c>
      <c r="C18" s="3" t="s">
        <v>42</v>
      </c>
      <c r="D18" s="3" t="s">
        <v>20</v>
      </c>
      <c r="E18" s="3" t="s">
        <v>51</v>
      </c>
      <c r="F18" s="11">
        <v>1000</v>
      </c>
      <c r="G18" s="11"/>
      <c r="H18" s="11">
        <f>SUM(H17-F18)</f>
        <v>25965.42</v>
      </c>
    </row>
    <row r="19" spans="1:9" x14ac:dyDescent="0.25">
      <c r="A19" s="37">
        <v>44519</v>
      </c>
      <c r="B19" s="2">
        <v>241</v>
      </c>
      <c r="C19" s="3" t="s">
        <v>42</v>
      </c>
      <c r="D19" s="3" t="s">
        <v>20</v>
      </c>
      <c r="E19" s="3" t="s">
        <v>51</v>
      </c>
      <c r="F19" s="11">
        <v>1000</v>
      </c>
      <c r="G19" s="11"/>
      <c r="H19" s="38">
        <f>SUM(H18-F19)</f>
        <v>24965.42</v>
      </c>
      <c r="I19" s="6" t="s">
        <v>310</v>
      </c>
    </row>
    <row r="20" spans="1:9" x14ac:dyDescent="0.25">
      <c r="A20" s="37">
        <v>44533</v>
      </c>
      <c r="B20" s="2">
        <v>242</v>
      </c>
      <c r="C20" s="3" t="s">
        <v>42</v>
      </c>
      <c r="D20" s="3" t="s">
        <v>143</v>
      </c>
      <c r="E20" s="3" t="s">
        <v>144</v>
      </c>
      <c r="F20" s="11"/>
      <c r="G20" s="11">
        <v>0.6</v>
      </c>
      <c r="H20" s="11">
        <f>SUM(H19+G20)</f>
        <v>24966.019999999997</v>
      </c>
    </row>
    <row r="21" spans="1:9" x14ac:dyDescent="0.25">
      <c r="A21" s="37">
        <v>44547</v>
      </c>
      <c r="B21" s="2">
        <v>243</v>
      </c>
      <c r="C21" s="3" t="s">
        <v>42</v>
      </c>
      <c r="D21" s="3" t="s">
        <v>20</v>
      </c>
      <c r="E21" s="3" t="s">
        <v>51</v>
      </c>
      <c r="F21" s="11">
        <v>1500</v>
      </c>
      <c r="G21" s="11"/>
      <c r="H21" s="38">
        <f>SUM(H20-F21)</f>
        <v>23466.019999999997</v>
      </c>
      <c r="I21" s="6" t="s">
        <v>333</v>
      </c>
    </row>
    <row r="22" spans="1:9" x14ac:dyDescent="0.25">
      <c r="A22" s="37">
        <v>44582</v>
      </c>
      <c r="B22" s="2">
        <v>244</v>
      </c>
      <c r="C22" s="3" t="s">
        <v>42</v>
      </c>
      <c r="D22" s="3" t="s">
        <v>20</v>
      </c>
      <c r="E22" s="3" t="s">
        <v>51</v>
      </c>
      <c r="F22" s="11">
        <v>2000</v>
      </c>
      <c r="G22" s="11">
        <v>0</v>
      </c>
      <c r="H22" s="11">
        <f>SUM(H21-F22)</f>
        <v>21466.019999999997</v>
      </c>
    </row>
    <row r="23" spans="1:9" x14ac:dyDescent="0.25">
      <c r="A23" s="37">
        <v>44610</v>
      </c>
      <c r="B23" s="2">
        <v>244</v>
      </c>
      <c r="C23" s="3" t="s">
        <v>42</v>
      </c>
      <c r="D23" s="3" t="s">
        <v>20</v>
      </c>
      <c r="E23" s="3" t="s">
        <v>51</v>
      </c>
      <c r="F23" s="11">
        <v>1000</v>
      </c>
      <c r="G23" s="11">
        <v>0</v>
      </c>
      <c r="H23" s="38">
        <f>SUM(H22-F23)</f>
        <v>20466.019999999997</v>
      </c>
      <c r="I23" s="6" t="s">
        <v>348</v>
      </c>
    </row>
    <row r="24" spans="1:9" x14ac:dyDescent="0.25">
      <c r="A24" s="37">
        <v>44617</v>
      </c>
      <c r="B24" s="2">
        <v>245</v>
      </c>
      <c r="C24" s="3" t="s">
        <v>42</v>
      </c>
      <c r="D24" s="3" t="s">
        <v>20</v>
      </c>
      <c r="E24" s="3" t="s">
        <v>51</v>
      </c>
      <c r="F24" s="11">
        <v>1500</v>
      </c>
      <c r="G24" s="11">
        <v>0</v>
      </c>
      <c r="H24" s="11">
        <f>SUM(H23-F24)</f>
        <v>18966.019999999997</v>
      </c>
    </row>
    <row r="25" spans="1:9" x14ac:dyDescent="0.25">
      <c r="A25" s="37">
        <v>44624</v>
      </c>
      <c r="B25" s="2">
        <v>245</v>
      </c>
      <c r="C25" s="3" t="s">
        <v>42</v>
      </c>
      <c r="D25" s="3" t="s">
        <v>143</v>
      </c>
      <c r="E25" s="3" t="s">
        <v>144</v>
      </c>
      <c r="F25" s="11"/>
      <c r="G25" s="11">
        <v>0.56999999999999995</v>
      </c>
      <c r="H25" s="11">
        <f>SUM(H24+G25)</f>
        <v>18966.589999999997</v>
      </c>
    </row>
    <row r="26" spans="1:9" x14ac:dyDescent="0.25">
      <c r="A26" s="37">
        <v>44628</v>
      </c>
      <c r="B26" s="2">
        <v>245</v>
      </c>
      <c r="C26" s="3" t="s">
        <v>42</v>
      </c>
      <c r="D26" s="3" t="s">
        <v>20</v>
      </c>
      <c r="E26" s="3" t="s">
        <v>51</v>
      </c>
      <c r="F26" s="11">
        <v>500</v>
      </c>
      <c r="G26" s="11">
        <v>0</v>
      </c>
      <c r="H26" s="11">
        <f>SUM(H25-F26)</f>
        <v>18466.589999999997</v>
      </c>
    </row>
    <row r="27" spans="1:9" x14ac:dyDescent="0.25">
      <c r="A27" s="37">
        <v>44634</v>
      </c>
      <c r="B27" s="2">
        <v>245</v>
      </c>
      <c r="C27" s="3" t="s">
        <v>42</v>
      </c>
      <c r="D27" s="3" t="s">
        <v>49</v>
      </c>
      <c r="E27" s="3" t="s">
        <v>377</v>
      </c>
      <c r="F27" s="11">
        <v>0</v>
      </c>
      <c r="G27" s="11">
        <v>1149</v>
      </c>
      <c r="H27" s="11">
        <f>SUM(H26+G27)</f>
        <v>19615.589999999997</v>
      </c>
    </row>
    <row r="28" spans="1:9" x14ac:dyDescent="0.25">
      <c r="A28" s="37">
        <v>44635</v>
      </c>
      <c r="B28" s="2">
        <v>245</v>
      </c>
      <c r="C28" s="3" t="s">
        <v>42</v>
      </c>
      <c r="D28" s="3" t="s">
        <v>20</v>
      </c>
      <c r="E28" s="3" t="s">
        <v>378</v>
      </c>
      <c r="F28" s="11">
        <v>0</v>
      </c>
      <c r="G28" s="11">
        <v>2000</v>
      </c>
      <c r="H28" s="11">
        <f>SUM(H27+G28)</f>
        <v>21615.589999999997</v>
      </c>
    </row>
    <row r="29" spans="1:9" x14ac:dyDescent="0.25">
      <c r="A29" s="37">
        <v>44636</v>
      </c>
      <c r="B29" s="2">
        <v>245</v>
      </c>
      <c r="C29" s="3" t="s">
        <v>42</v>
      </c>
      <c r="D29" s="3" t="s">
        <v>168</v>
      </c>
      <c r="E29" s="3" t="s">
        <v>381</v>
      </c>
      <c r="F29" s="11"/>
      <c r="G29" s="11">
        <v>1000</v>
      </c>
      <c r="H29" s="38">
        <f>SUM(H28+G29)</f>
        <v>22615.589999999997</v>
      </c>
      <c r="I29" s="6" t="s">
        <v>382</v>
      </c>
    </row>
    <row r="30" spans="1:9" x14ac:dyDescent="0.25">
      <c r="A30" s="37">
        <v>44642</v>
      </c>
      <c r="B30" s="2"/>
      <c r="C30" s="3" t="s">
        <v>42</v>
      </c>
      <c r="D30" s="3" t="s">
        <v>20</v>
      </c>
      <c r="E30" s="3" t="s">
        <v>51</v>
      </c>
      <c r="F30" s="11">
        <v>2000</v>
      </c>
      <c r="G30" s="11"/>
      <c r="H30" s="50">
        <f>SUM(H29-F30)</f>
        <v>20615.589999999997</v>
      </c>
      <c r="I30" s="51" t="s">
        <v>389</v>
      </c>
    </row>
    <row r="31" spans="1:9" x14ac:dyDescent="0.25">
      <c r="B31" s="2"/>
      <c r="F31" s="11"/>
      <c r="G31" s="11"/>
      <c r="H31" s="11"/>
    </row>
    <row r="32" spans="1:9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385BE-9978-4A5D-8E27-FE35A14776FB}">
  <dimension ref="A1:C13"/>
  <sheetViews>
    <sheetView workbookViewId="0">
      <selection activeCell="A16" sqref="A16"/>
    </sheetView>
  </sheetViews>
  <sheetFormatPr defaultRowHeight="15" x14ac:dyDescent="0.25"/>
  <cols>
    <col min="1" max="1" width="10.7109375" bestFit="1" customWidth="1"/>
    <col min="2" max="2" width="10.5703125" bestFit="1" customWidth="1"/>
    <col min="3" max="3" width="31" customWidth="1"/>
  </cols>
  <sheetData>
    <row r="1" spans="1:3" x14ac:dyDescent="0.25">
      <c r="A1" s="6" t="s">
        <v>297</v>
      </c>
    </row>
    <row r="3" spans="1:3" ht="30" x14ac:dyDescent="0.25">
      <c r="A3" s="6" t="s">
        <v>1</v>
      </c>
      <c r="B3" s="44" t="s">
        <v>299</v>
      </c>
      <c r="C3" s="44" t="s">
        <v>300</v>
      </c>
    </row>
    <row r="4" spans="1:3" x14ac:dyDescent="0.25">
      <c r="A4" s="37">
        <v>44508</v>
      </c>
      <c r="B4" s="11">
        <v>1014.61</v>
      </c>
      <c r="C4" t="s">
        <v>301</v>
      </c>
    </row>
    <row r="5" spans="1:3" x14ac:dyDescent="0.25">
      <c r="B5" s="11"/>
    </row>
    <row r="6" spans="1:3" x14ac:dyDescent="0.25">
      <c r="B6" s="11"/>
    </row>
    <row r="7" spans="1:3" x14ac:dyDescent="0.25">
      <c r="B7" s="11"/>
    </row>
    <row r="8" spans="1:3" x14ac:dyDescent="0.25">
      <c r="B8" s="11"/>
    </row>
    <row r="9" spans="1:3" x14ac:dyDescent="0.25">
      <c r="B9" s="11"/>
    </row>
    <row r="10" spans="1:3" x14ac:dyDescent="0.25">
      <c r="B10" s="11"/>
    </row>
    <row r="11" spans="1:3" x14ac:dyDescent="0.25">
      <c r="B11" s="11"/>
    </row>
    <row r="12" spans="1:3" x14ac:dyDescent="0.25">
      <c r="B12" s="11"/>
    </row>
    <row r="13" spans="1:3" x14ac:dyDescent="0.25">
      <c r="A13" s="6" t="s">
        <v>302</v>
      </c>
      <c r="B13" s="22">
        <f>SUM(B4:B12)</f>
        <v>1014.61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1 CURRENT</vt:lpstr>
      <vt:lpstr>AC 2 FUNDS IN</vt:lpstr>
      <vt:lpstr>CIL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Robina Burton</dc:creator>
  <cp:lastModifiedBy>Robina Burton</cp:lastModifiedBy>
  <dcterms:created xsi:type="dcterms:W3CDTF">2021-01-08T11:23:30Z</dcterms:created>
  <dcterms:modified xsi:type="dcterms:W3CDTF">2022-04-17T10:27:24Z</dcterms:modified>
</cp:coreProperties>
</file>